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bbi\Desktop\Four Pillar Freedom\Excel Charts\Calculators\"/>
    </mc:Choice>
  </mc:AlternateContent>
  <bookViews>
    <workbookView xWindow="0" yWindow="0" windowWidth="20490" windowHeight="9045"/>
  </bookViews>
  <sheets>
    <sheet name="Grid" sheetId="1" r:id="rId1"/>
    <sheet name="Calculation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F17" i="2" s="1"/>
  <c r="A18" i="2"/>
  <c r="D18" i="2" s="1"/>
  <c r="G24" i="1" s="1"/>
  <c r="A19" i="2"/>
  <c r="A3" i="2"/>
  <c r="D3" i="2" l="1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T11" i="1" s="1"/>
  <c r="R5" i="2"/>
  <c r="S5" i="2"/>
  <c r="D6" i="2"/>
  <c r="E6" i="2"/>
  <c r="F6" i="2"/>
  <c r="G6" i="2"/>
  <c r="H6" i="2"/>
  <c r="I6" i="2"/>
  <c r="J6" i="2"/>
  <c r="K6" i="2"/>
  <c r="L6" i="2"/>
  <c r="M6" i="2"/>
  <c r="N6" i="2"/>
  <c r="O6" i="2"/>
  <c r="P6" i="2"/>
  <c r="S12" i="1" s="1"/>
  <c r="Q6" i="2"/>
  <c r="T12" i="1" s="1"/>
  <c r="R6" i="2"/>
  <c r="S6" i="2"/>
  <c r="D7" i="2"/>
  <c r="E7" i="2"/>
  <c r="F7" i="2"/>
  <c r="G7" i="2"/>
  <c r="H7" i="2"/>
  <c r="I7" i="2"/>
  <c r="J7" i="2"/>
  <c r="K7" i="2"/>
  <c r="L7" i="2"/>
  <c r="M7" i="2"/>
  <c r="N7" i="2"/>
  <c r="O7" i="2"/>
  <c r="R13" i="1" s="1"/>
  <c r="P7" i="2"/>
  <c r="S13" i="1" s="1"/>
  <c r="Q7" i="2"/>
  <c r="T13" i="1" s="1"/>
  <c r="R7" i="2"/>
  <c r="S7" i="2"/>
  <c r="D8" i="2"/>
  <c r="E8" i="2"/>
  <c r="F8" i="2"/>
  <c r="G8" i="2"/>
  <c r="H8" i="2"/>
  <c r="I8" i="2"/>
  <c r="J8" i="2"/>
  <c r="K8" i="2"/>
  <c r="L8" i="2"/>
  <c r="M8" i="2"/>
  <c r="N8" i="2"/>
  <c r="Q14" i="1" s="1"/>
  <c r="O8" i="2"/>
  <c r="R14" i="1" s="1"/>
  <c r="P8" i="2"/>
  <c r="S14" i="1" s="1"/>
  <c r="Q8" i="2"/>
  <c r="T14" i="1" s="1"/>
  <c r="R8" i="2"/>
  <c r="S8" i="2"/>
  <c r="D9" i="2"/>
  <c r="E9" i="2"/>
  <c r="F9" i="2"/>
  <c r="G9" i="2"/>
  <c r="H9" i="2"/>
  <c r="I9" i="2"/>
  <c r="J9" i="2"/>
  <c r="K9" i="2"/>
  <c r="L9" i="2"/>
  <c r="M9" i="2"/>
  <c r="P15" i="1" s="1"/>
  <c r="N9" i="2"/>
  <c r="Q15" i="1" s="1"/>
  <c r="O9" i="2"/>
  <c r="R15" i="1" s="1"/>
  <c r="P9" i="2"/>
  <c r="S15" i="1" s="1"/>
  <c r="Q9" i="2"/>
  <c r="T15" i="1" s="1"/>
  <c r="R9" i="2"/>
  <c r="S9" i="2"/>
  <c r="D10" i="2"/>
  <c r="E10" i="2"/>
  <c r="F10" i="2"/>
  <c r="G10" i="2"/>
  <c r="H10" i="2"/>
  <c r="I10" i="2"/>
  <c r="J10" i="2"/>
  <c r="K10" i="2"/>
  <c r="L10" i="2"/>
  <c r="O16" i="1" s="1"/>
  <c r="M10" i="2"/>
  <c r="P16" i="1" s="1"/>
  <c r="N10" i="2"/>
  <c r="Q16" i="1" s="1"/>
  <c r="O10" i="2"/>
  <c r="R16" i="1" s="1"/>
  <c r="P10" i="2"/>
  <c r="S16" i="1" s="1"/>
  <c r="Q10" i="2"/>
  <c r="T16" i="1" s="1"/>
  <c r="R10" i="2"/>
  <c r="S10" i="2"/>
  <c r="D11" i="2"/>
  <c r="E11" i="2"/>
  <c r="F11" i="2"/>
  <c r="G11" i="2"/>
  <c r="H11" i="2"/>
  <c r="I11" i="2"/>
  <c r="J11" i="2"/>
  <c r="K11" i="2"/>
  <c r="N17" i="1" s="1"/>
  <c r="L11" i="2"/>
  <c r="O17" i="1" s="1"/>
  <c r="M11" i="2"/>
  <c r="P17" i="1" s="1"/>
  <c r="N11" i="2"/>
  <c r="Q17" i="1" s="1"/>
  <c r="O11" i="2"/>
  <c r="R17" i="1" s="1"/>
  <c r="P11" i="2"/>
  <c r="S17" i="1" s="1"/>
  <c r="Q11" i="2"/>
  <c r="T17" i="1" s="1"/>
  <c r="R11" i="2"/>
  <c r="S11" i="2"/>
  <c r="D12" i="2"/>
  <c r="E12" i="2"/>
  <c r="F12" i="2"/>
  <c r="G12" i="2"/>
  <c r="H12" i="2"/>
  <c r="I12" i="2"/>
  <c r="J12" i="2"/>
  <c r="M18" i="1" s="1"/>
  <c r="K12" i="2"/>
  <c r="N18" i="1" s="1"/>
  <c r="L12" i="2"/>
  <c r="O18" i="1" s="1"/>
  <c r="M12" i="2"/>
  <c r="P18" i="1" s="1"/>
  <c r="N12" i="2"/>
  <c r="Q18" i="1" s="1"/>
  <c r="O12" i="2"/>
  <c r="R18" i="1" s="1"/>
  <c r="P12" i="2"/>
  <c r="S18" i="1" s="1"/>
  <c r="Q12" i="2"/>
  <c r="T18" i="1" s="1"/>
  <c r="R12" i="2"/>
  <c r="S12" i="2"/>
  <c r="D13" i="2"/>
  <c r="E13" i="2"/>
  <c r="F13" i="2"/>
  <c r="G13" i="2"/>
  <c r="H13" i="2"/>
  <c r="I13" i="2"/>
  <c r="L19" i="1" s="1"/>
  <c r="J13" i="2"/>
  <c r="M19" i="1" s="1"/>
  <c r="K13" i="2"/>
  <c r="N19" i="1" s="1"/>
  <c r="L13" i="2"/>
  <c r="O19" i="1" s="1"/>
  <c r="M13" i="2"/>
  <c r="P19" i="1" s="1"/>
  <c r="N13" i="2"/>
  <c r="Q19" i="1" s="1"/>
  <c r="O13" i="2"/>
  <c r="R19" i="1" s="1"/>
  <c r="P13" i="2"/>
  <c r="S19" i="1" s="1"/>
  <c r="Q13" i="2"/>
  <c r="T19" i="1" s="1"/>
  <c r="R13" i="2"/>
  <c r="S13" i="2"/>
  <c r="D14" i="2"/>
  <c r="E14" i="2"/>
  <c r="F14" i="2"/>
  <c r="G14" i="2"/>
  <c r="H14" i="2"/>
  <c r="K20" i="1" s="1"/>
  <c r="I14" i="2"/>
  <c r="L20" i="1" s="1"/>
  <c r="J14" i="2"/>
  <c r="M20" i="1" s="1"/>
  <c r="K14" i="2"/>
  <c r="N20" i="1" s="1"/>
  <c r="L14" i="2"/>
  <c r="O20" i="1" s="1"/>
  <c r="M14" i="2"/>
  <c r="P20" i="1" s="1"/>
  <c r="N14" i="2"/>
  <c r="Q20" i="1" s="1"/>
  <c r="O14" i="2"/>
  <c r="R20" i="1" s="1"/>
  <c r="P14" i="2"/>
  <c r="S20" i="1" s="1"/>
  <c r="Q14" i="2"/>
  <c r="T20" i="1" s="1"/>
  <c r="R14" i="2"/>
  <c r="S14" i="2"/>
  <c r="D15" i="2"/>
  <c r="E15" i="2"/>
  <c r="F15" i="2"/>
  <c r="G15" i="2"/>
  <c r="J21" i="1" s="1"/>
  <c r="H15" i="2"/>
  <c r="K21" i="1" s="1"/>
  <c r="I15" i="2"/>
  <c r="L21" i="1" s="1"/>
  <c r="J15" i="2"/>
  <c r="M21" i="1" s="1"/>
  <c r="K15" i="2"/>
  <c r="N21" i="1" s="1"/>
  <c r="L15" i="2"/>
  <c r="O21" i="1" s="1"/>
  <c r="M15" i="2"/>
  <c r="P21" i="1" s="1"/>
  <c r="N15" i="2"/>
  <c r="Q21" i="1" s="1"/>
  <c r="O15" i="2"/>
  <c r="R21" i="1" s="1"/>
  <c r="P15" i="2"/>
  <c r="S21" i="1" s="1"/>
  <c r="Q15" i="2"/>
  <c r="T21" i="1" s="1"/>
  <c r="R15" i="2"/>
  <c r="S15" i="2"/>
  <c r="D16" i="2"/>
  <c r="E16" i="2"/>
  <c r="F16" i="2"/>
  <c r="I22" i="1" s="1"/>
  <c r="G16" i="2"/>
  <c r="J22" i="1" s="1"/>
  <c r="H16" i="2"/>
  <c r="K22" i="1" s="1"/>
  <c r="I16" i="2"/>
  <c r="L22" i="1" s="1"/>
  <c r="J16" i="2"/>
  <c r="M22" i="1" s="1"/>
  <c r="K16" i="2"/>
  <c r="N22" i="1" s="1"/>
  <c r="L16" i="2"/>
  <c r="O22" i="1" s="1"/>
  <c r="M16" i="2"/>
  <c r="P22" i="1" s="1"/>
  <c r="N16" i="2"/>
  <c r="Q22" i="1" s="1"/>
  <c r="O16" i="2"/>
  <c r="R22" i="1" s="1"/>
  <c r="P16" i="2"/>
  <c r="S22" i="1" s="1"/>
  <c r="Q16" i="2"/>
  <c r="T22" i="1" s="1"/>
  <c r="R16" i="2"/>
  <c r="S16" i="2"/>
  <c r="D17" i="2"/>
  <c r="E17" i="2"/>
  <c r="H23" i="1" s="1"/>
  <c r="I23" i="1"/>
  <c r="G17" i="2"/>
  <c r="J23" i="1" s="1"/>
  <c r="H17" i="2"/>
  <c r="K23" i="1" s="1"/>
  <c r="I17" i="2"/>
  <c r="L23" i="1" s="1"/>
  <c r="J17" i="2"/>
  <c r="M23" i="1" s="1"/>
  <c r="K17" i="2"/>
  <c r="N23" i="1" s="1"/>
  <c r="L17" i="2"/>
  <c r="O23" i="1" s="1"/>
  <c r="M17" i="2"/>
  <c r="P23" i="1" s="1"/>
  <c r="N17" i="2"/>
  <c r="Q23" i="1" s="1"/>
  <c r="O17" i="2"/>
  <c r="R23" i="1" s="1"/>
  <c r="P17" i="2"/>
  <c r="S23" i="1" s="1"/>
  <c r="Q17" i="2"/>
  <c r="T23" i="1" s="1"/>
  <c r="R17" i="2"/>
  <c r="S17" i="2"/>
  <c r="F18" i="2"/>
  <c r="I24" i="1" s="1"/>
  <c r="E18" i="2"/>
  <c r="H24" i="1" s="1"/>
  <c r="G18" i="2"/>
  <c r="J24" i="1" s="1"/>
  <c r="H18" i="2"/>
  <c r="K24" i="1" s="1"/>
  <c r="I18" i="2"/>
  <c r="L24" i="1" s="1"/>
  <c r="J18" i="2"/>
  <c r="M24" i="1" s="1"/>
  <c r="K18" i="2"/>
  <c r="N24" i="1" s="1"/>
  <c r="L18" i="2"/>
  <c r="O24" i="1" s="1"/>
  <c r="M18" i="2"/>
  <c r="P24" i="1" s="1"/>
  <c r="N18" i="2"/>
  <c r="Q24" i="1" s="1"/>
  <c r="O18" i="2"/>
  <c r="R24" i="1" s="1"/>
  <c r="P18" i="2"/>
  <c r="S24" i="1" s="1"/>
  <c r="Q18" i="2"/>
  <c r="T24" i="1" s="1"/>
  <c r="R18" i="2"/>
  <c r="S18" i="2"/>
  <c r="S38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</calcChain>
</file>

<file path=xl/sharedStrings.xml><?xml version="1.0" encoding="utf-8"?>
<sst xmlns="http://schemas.openxmlformats.org/spreadsheetml/2006/main" count="69" uniqueCount="26">
  <si>
    <t>Years Until Financial Independence</t>
  </si>
  <si>
    <t>$90k</t>
  </si>
  <si>
    <t>$80k</t>
  </si>
  <si>
    <t>$70k</t>
  </si>
  <si>
    <t>$60k</t>
  </si>
  <si>
    <t>$50k</t>
  </si>
  <si>
    <t>$40k</t>
  </si>
  <si>
    <t>$30k</t>
  </si>
  <si>
    <t>$20k</t>
  </si>
  <si>
    <t>$100k</t>
  </si>
  <si>
    <t>After Tax Annual Income</t>
  </si>
  <si>
    <t>$120k</t>
  </si>
  <si>
    <t>$140k</t>
  </si>
  <si>
    <t>$160k</t>
  </si>
  <si>
    <t>$180k</t>
  </si>
  <si>
    <t>$200k</t>
  </si>
  <si>
    <t>$225k</t>
  </si>
  <si>
    <t>$250k</t>
  </si>
  <si>
    <t>$10k</t>
  </si>
  <si>
    <t>Starting Amount</t>
  </si>
  <si>
    <t>Annual Returns</t>
  </si>
  <si>
    <t>Total savings needed</t>
  </si>
  <si>
    <r>
      <rPr>
        <b/>
        <sz val="11"/>
        <color theme="1"/>
        <rFont val="Calibri"/>
        <family val="2"/>
        <scheme val="minor"/>
      </rPr>
      <t>IIII</t>
    </r>
    <r>
      <rPr>
        <sz val="11"/>
        <color theme="1"/>
        <rFont val="Calibri"/>
        <family val="2"/>
        <scheme val="minor"/>
      </rPr>
      <t xml:space="preserve"> fourpillarfreedom.com</t>
    </r>
  </si>
  <si>
    <t>Annual Spending</t>
  </si>
  <si>
    <t># Times Annual</t>
  </si>
  <si>
    <t>Expenses to Save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</si>
</sst>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1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2" fillId="2" borderId="5" xfId="0" applyFont="1" applyFill="1" applyBorder="1"/>
    <xf numFmtId="0" fontId="0" fillId="2" borderId="8" xfId="0" applyFill="1" applyBorder="1"/>
    <xf numFmtId="164" fontId="1" fillId="2" borderId="6" xfId="1" applyNumberFormat="1" applyFont="1" applyFill="1" applyBorder="1"/>
    <xf numFmtId="0" fontId="0" fillId="2" borderId="9" xfId="0" applyFill="1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0" xfId="0" applyBorder="1"/>
    <xf numFmtId="0" fontId="0" fillId="0" borderId="0" xfId="0" applyFill="1" applyBorder="1"/>
    <xf numFmtId="164" fontId="0" fillId="2" borderId="6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2" fontId="0" fillId="0" borderId="0" xfId="0" applyNumberFormat="1" applyFill="1"/>
    <xf numFmtId="164" fontId="0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1" applyNumberFormat="1" applyFont="1" applyFill="1" applyBorder="1"/>
    <xf numFmtId="164" fontId="2" fillId="0" borderId="6" xfId="1" applyNumberFormat="1" applyFont="1" applyBorder="1" applyAlignment="1">
      <alignment horizontal="center"/>
    </xf>
    <xf numFmtId="9" fontId="2" fillId="0" borderId="6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0" xfId="0" applyFont="1" applyBorder="1"/>
    <xf numFmtId="0" fontId="0" fillId="2" borderId="10" xfId="0" applyFont="1" applyFill="1" applyBorder="1"/>
    <xf numFmtId="165" fontId="3" fillId="2" borderId="0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4" fontId="3" fillId="2" borderId="6" xfId="1" applyNumberFormat="1" applyFont="1" applyFill="1" applyBorder="1"/>
    <xf numFmtId="0" fontId="4" fillId="2" borderId="2" xfId="0" applyFont="1" applyFill="1" applyBorder="1"/>
    <xf numFmtId="164" fontId="5" fillId="2" borderId="6" xfId="1" applyNumberFormat="1" applyFont="1" applyFill="1" applyBorder="1" applyAlignment="1">
      <alignment horizontal="center"/>
    </xf>
    <xf numFmtId="0" fontId="2" fillId="3" borderId="5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U26"/>
  <sheetViews>
    <sheetView showGridLines="0" tabSelected="1" topLeftCell="A9" zoomScaleNormal="100" workbookViewId="0">
      <selection activeCell="V15" sqref="V15"/>
    </sheetView>
  </sheetViews>
  <sheetFormatPr defaultColWidth="11.5703125" defaultRowHeight="15" x14ac:dyDescent="0.25"/>
  <cols>
    <col min="5" max="5" width="16.28515625" customWidth="1"/>
    <col min="6" max="6" width="5.7109375" customWidth="1"/>
    <col min="7" max="7" width="5.140625" customWidth="1"/>
    <col min="8" max="19" width="4.7109375" customWidth="1"/>
    <col min="20" max="20" width="5.7109375" customWidth="1"/>
    <col min="22" max="22" width="40.5703125" bestFit="1" customWidth="1"/>
    <col min="23" max="23" width="14.42578125" bestFit="1" customWidth="1"/>
  </cols>
  <sheetData>
    <row r="2" spans="5:20" x14ac:dyDescent="0.25">
      <c r="I2" s="13"/>
      <c r="J2" s="13"/>
    </row>
    <row r="3" spans="5:20" x14ac:dyDescent="0.25">
      <c r="I3" s="13"/>
      <c r="J3" s="13"/>
    </row>
    <row r="4" spans="5:20" x14ac:dyDescent="0.25">
      <c r="I4" s="13"/>
      <c r="J4" s="13"/>
    </row>
    <row r="5" spans="5:20" x14ac:dyDescent="0.25">
      <c r="I5" s="13"/>
    </row>
    <row r="6" spans="5:20" x14ac:dyDescent="0.25">
      <c r="I6" s="13"/>
      <c r="J6" s="24"/>
      <c r="K6" s="13"/>
      <c r="L6" s="13"/>
      <c r="M6" s="13"/>
      <c r="N6" s="13"/>
      <c r="O6" s="13"/>
      <c r="P6" s="13"/>
    </row>
    <row r="7" spans="5:20" x14ac:dyDescent="0.25">
      <c r="F7" s="13"/>
      <c r="G7" s="13"/>
      <c r="H7" s="13"/>
      <c r="I7" s="13"/>
      <c r="J7" s="24"/>
      <c r="K7" s="13"/>
      <c r="L7" s="13"/>
      <c r="M7" s="13"/>
      <c r="N7" s="13"/>
      <c r="O7" s="13"/>
      <c r="P7" s="13"/>
    </row>
    <row r="8" spans="5:20" x14ac:dyDescent="0.25">
      <c r="F8" s="13"/>
      <c r="G8" s="13"/>
      <c r="H8" s="13"/>
      <c r="I8" s="13"/>
      <c r="J8" s="24"/>
      <c r="K8" s="13"/>
      <c r="L8" s="13"/>
      <c r="M8" s="13"/>
      <c r="N8" s="13"/>
      <c r="O8" s="13"/>
      <c r="P8" s="13"/>
    </row>
    <row r="10" spans="5:20" ht="17.25" customHeight="1" x14ac:dyDescent="0.3">
      <c r="E10" s="1"/>
      <c r="F10" s="2"/>
      <c r="G10" s="2"/>
      <c r="H10" s="2"/>
      <c r="I10" s="31" t="s">
        <v>0</v>
      </c>
      <c r="J10" s="2"/>
      <c r="K10" s="2"/>
      <c r="L10" s="3"/>
      <c r="M10" s="2"/>
      <c r="N10" s="2"/>
      <c r="O10" s="2"/>
      <c r="P10" s="2"/>
      <c r="Q10" s="2"/>
      <c r="R10" s="2"/>
      <c r="S10" s="2"/>
      <c r="T10" s="4"/>
    </row>
    <row r="11" spans="5:20" ht="20.25" customHeight="1" x14ac:dyDescent="0.25">
      <c r="E11" s="33" t="s">
        <v>19</v>
      </c>
      <c r="F11" s="32" t="s">
        <v>14</v>
      </c>
      <c r="G11" s="27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9">
        <f>Calculations!Q5</f>
        <v>51.353095027306658</v>
      </c>
    </row>
    <row r="12" spans="5:20" ht="20.25" customHeight="1" x14ac:dyDescent="0.25">
      <c r="E12" s="21">
        <v>0</v>
      </c>
      <c r="F12" s="32" t="s">
        <v>13</v>
      </c>
      <c r="G12" s="27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6">
        <f>Calculations!P6</f>
        <v>49.147104003816757</v>
      </c>
      <c r="T12" s="29">
        <f>Calculations!Q6</f>
        <v>36.723784388301482</v>
      </c>
    </row>
    <row r="13" spans="5:20" ht="20.25" customHeight="1" x14ac:dyDescent="0.25">
      <c r="E13" s="33" t="s">
        <v>20</v>
      </c>
      <c r="F13" s="32" t="s">
        <v>12</v>
      </c>
      <c r="G13" s="27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6">
        <f>Calculations!O7</f>
        <v>46.674720689636594</v>
      </c>
      <c r="S13" s="26">
        <f>Calculations!P7</f>
        <v>34.469213265475744</v>
      </c>
      <c r="T13" s="29">
        <f>Calculations!Q7</f>
        <v>27.981888873770327</v>
      </c>
    </row>
    <row r="14" spans="5:20" ht="20.25" customHeight="1" x14ac:dyDescent="0.25">
      <c r="E14" s="22">
        <v>0.05</v>
      </c>
      <c r="F14" s="32" t="s">
        <v>11</v>
      </c>
      <c r="G14" s="27"/>
      <c r="H14" s="28"/>
      <c r="I14" s="28"/>
      <c r="J14" s="28"/>
      <c r="K14" s="28"/>
      <c r="L14" s="28"/>
      <c r="M14" s="28"/>
      <c r="N14" s="28"/>
      <c r="O14" s="28"/>
      <c r="P14" s="28"/>
      <c r="Q14" s="26">
        <f>Calculations!N8</f>
        <v>43.862655515249578</v>
      </c>
      <c r="R14" s="26">
        <f>Calculations!O8</f>
        <v>31.935629743643222</v>
      </c>
      <c r="S14" s="26">
        <f>Calculations!P8</f>
        <v>25.676547513653329</v>
      </c>
      <c r="T14" s="29">
        <f>Calculations!Q8</f>
        <v>21.644786243841963</v>
      </c>
    </row>
    <row r="15" spans="5:20" ht="20.25" customHeight="1" x14ac:dyDescent="0.25">
      <c r="E15" s="33" t="s">
        <v>24</v>
      </c>
      <c r="F15" s="32" t="s">
        <v>9</v>
      </c>
      <c r="G15" s="27"/>
      <c r="H15" s="28"/>
      <c r="I15" s="28"/>
      <c r="J15" s="28"/>
      <c r="K15" s="28"/>
      <c r="L15" s="28"/>
      <c r="M15" s="28"/>
      <c r="N15" s="28"/>
      <c r="O15" s="28"/>
      <c r="P15" s="26">
        <f>Calculations!M9</f>
        <v>40.602475982397245</v>
      </c>
      <c r="Q15" s="26">
        <f>Calculations!N9</f>
        <v>29.044092060556391</v>
      </c>
      <c r="R15" s="26">
        <f>Calculations!O9</f>
        <v>23.078652880649486</v>
      </c>
      <c r="S15" s="26">
        <f>Calculations!P9</f>
        <v>19.286332818983837</v>
      </c>
      <c r="T15" s="29">
        <f>Calculations!Q9</f>
        <v>16.620772445041119</v>
      </c>
    </row>
    <row r="16" spans="5:20" ht="20.25" customHeight="1" x14ac:dyDescent="0.25">
      <c r="E16" s="33" t="s">
        <v>25</v>
      </c>
      <c r="F16" s="32" t="s">
        <v>1</v>
      </c>
      <c r="G16" s="27"/>
      <c r="H16" s="28"/>
      <c r="I16" s="28"/>
      <c r="J16" s="28"/>
      <c r="K16" s="28"/>
      <c r="L16" s="28"/>
      <c r="M16" s="28"/>
      <c r="N16" s="28"/>
      <c r="O16" s="26">
        <f>Calculations!L10</f>
        <v>51.353095027306658</v>
      </c>
      <c r="P16" s="26">
        <f>Calculations!M10</f>
        <v>31.935629743643222</v>
      </c>
      <c r="Q16" s="26">
        <f>Calculations!N10</f>
        <v>24.157635384225568</v>
      </c>
      <c r="R16" s="26">
        <f>Calculations!O10</f>
        <v>19.640330121568887</v>
      </c>
      <c r="S16" s="26">
        <f>Calculations!P10</f>
        <v>16.620772445041119</v>
      </c>
      <c r="T16" s="29">
        <f>Calculations!Q10</f>
        <v>14.438294025155747</v>
      </c>
    </row>
    <row r="17" spans="5:21" ht="20.25" customHeight="1" x14ac:dyDescent="0.25">
      <c r="E17" s="23">
        <v>25</v>
      </c>
      <c r="F17" s="32" t="s">
        <v>2</v>
      </c>
      <c r="G17" s="27"/>
      <c r="H17" s="28"/>
      <c r="I17" s="28"/>
      <c r="J17" s="28"/>
      <c r="K17" s="28"/>
      <c r="L17" s="28"/>
      <c r="M17" s="28"/>
      <c r="N17" s="26">
        <f>Calculations!K11</f>
        <v>49.147104003816757</v>
      </c>
      <c r="O17" s="26">
        <f>Calculations!L11</f>
        <v>36.723784388301482</v>
      </c>
      <c r="P17" s="26">
        <f>Calculations!M11</f>
        <v>25.676547513653329</v>
      </c>
      <c r="Q17" s="26">
        <f>Calculations!N11</f>
        <v>20.103011943260359</v>
      </c>
      <c r="R17" s="26">
        <f>Calculations!O11</f>
        <v>16.620772445041119</v>
      </c>
      <c r="S17" s="26">
        <f>Calculations!P11</f>
        <v>14.206699082890461</v>
      </c>
      <c r="T17" s="29">
        <f>Calculations!Q11</f>
        <v>12.423319615515272</v>
      </c>
    </row>
    <row r="18" spans="5:21" ht="20.25" customHeight="1" x14ac:dyDescent="0.25">
      <c r="E18" s="5"/>
      <c r="F18" s="32" t="s">
        <v>3</v>
      </c>
      <c r="G18" s="27"/>
      <c r="H18" s="28"/>
      <c r="I18" s="28"/>
      <c r="J18" s="28"/>
      <c r="K18" s="28"/>
      <c r="L18" s="28"/>
      <c r="M18" s="26">
        <f>Calculations!J12</f>
        <v>46.674720689636594</v>
      </c>
      <c r="N18" s="26">
        <f>Calculations!K12</f>
        <v>34.469213265475744</v>
      </c>
      <c r="O18" s="26">
        <f>Calculations!L12</f>
        <v>27.981888873770327</v>
      </c>
      <c r="P18" s="26">
        <f>Calculations!M12</f>
        <v>20.733705838035831</v>
      </c>
      <c r="Q18" s="26">
        <f>Calculations!N12</f>
        <v>16.620772445041119</v>
      </c>
      <c r="R18" s="26">
        <f>Calculations!O12</f>
        <v>13.920037986072458</v>
      </c>
      <c r="S18" s="26">
        <f>Calculations!P12</f>
        <v>11.995414004272517</v>
      </c>
      <c r="T18" s="29">
        <f>Calculations!Q12</f>
        <v>10.548527737801777</v>
      </c>
    </row>
    <row r="19" spans="5:21" ht="20.25" customHeight="1" x14ac:dyDescent="0.25">
      <c r="E19" s="5"/>
      <c r="F19" s="32" t="s">
        <v>4</v>
      </c>
      <c r="G19" s="27"/>
      <c r="H19" s="28"/>
      <c r="I19" s="28"/>
      <c r="J19" s="28"/>
      <c r="K19" s="28"/>
      <c r="L19" s="26">
        <f>Calculations!I13</f>
        <v>43.862655515249578</v>
      </c>
      <c r="M19" s="26">
        <f>Calculations!J13</f>
        <v>31.935629743643222</v>
      </c>
      <c r="N19" s="26">
        <f>Calculations!K13</f>
        <v>25.676547513653329</v>
      </c>
      <c r="O19" s="26">
        <f>Calculations!L13</f>
        <v>21.644786243841963</v>
      </c>
      <c r="P19" s="26">
        <f>Calculations!M13</f>
        <v>16.620772445041119</v>
      </c>
      <c r="Q19" s="26">
        <f>Calculations!N13</f>
        <v>13.555979847670683</v>
      </c>
      <c r="R19" s="26">
        <f>Calculations!O13</f>
        <v>11.469848430762864</v>
      </c>
      <c r="S19" s="26">
        <f>Calculations!P13</f>
        <v>9.9509363013351066</v>
      </c>
      <c r="T19" s="29">
        <f>Calculations!Q13</f>
        <v>8.7926657518224207</v>
      </c>
    </row>
    <row r="20" spans="5:21" ht="20.25" customHeight="1" x14ac:dyDescent="0.25">
      <c r="E20" s="5"/>
      <c r="F20" s="32" t="s">
        <v>5</v>
      </c>
      <c r="G20" s="27"/>
      <c r="H20" s="28"/>
      <c r="I20" s="28"/>
      <c r="J20" s="28"/>
      <c r="K20" s="26">
        <f>Calculations!H14</f>
        <v>40.602475982397245</v>
      </c>
      <c r="L20" s="26">
        <f>Calculations!I14</f>
        <v>29.044092060556391</v>
      </c>
      <c r="M20" s="26">
        <f>Calculations!J14</f>
        <v>23.078652880649486</v>
      </c>
      <c r="N20" s="26">
        <f>Calculations!K14</f>
        <v>19.286332818983837</v>
      </c>
      <c r="O20" s="26">
        <f>Calculations!L14</f>
        <v>16.620772445041119</v>
      </c>
      <c r="P20" s="26">
        <f>Calculations!M14</f>
        <v>13.078197506387808</v>
      </c>
      <c r="Q20" s="26">
        <f>Calculations!N14</f>
        <v>10.808631917815907</v>
      </c>
      <c r="R20" s="26">
        <f>Calculations!O14</f>
        <v>9.2214666283266897</v>
      </c>
      <c r="S20" s="26">
        <f>Calculations!P14</f>
        <v>8.045918884573128</v>
      </c>
      <c r="T20" s="29">
        <f>Calculations!Q14</f>
        <v>7.1388711269480938</v>
      </c>
    </row>
    <row r="21" spans="5:21" ht="20.25" customHeight="1" x14ac:dyDescent="0.25">
      <c r="E21" s="5"/>
      <c r="F21" s="32" t="s">
        <v>6</v>
      </c>
      <c r="G21" s="27"/>
      <c r="H21" s="28"/>
      <c r="I21" s="28"/>
      <c r="J21" s="26">
        <f>Calculations!G15</f>
        <v>36.723784388301482</v>
      </c>
      <c r="K21" s="26">
        <f>Calculations!H15</f>
        <v>25.676547513653329</v>
      </c>
      <c r="L21" s="26">
        <f>Calculations!I15</f>
        <v>20.103011943260359</v>
      </c>
      <c r="M21" s="26">
        <f>Calculations!J15</f>
        <v>16.620772445041119</v>
      </c>
      <c r="N21" s="26">
        <f>Calculations!K15</f>
        <v>14.206699082890461</v>
      </c>
      <c r="O21" s="26">
        <f>Calculations!L15</f>
        <v>12.423319615515272</v>
      </c>
      <c r="P21" s="26">
        <f>Calculations!M15</f>
        <v>9.9509363013351066</v>
      </c>
      <c r="Q21" s="26">
        <f>Calculations!N15</f>
        <v>8.3103862225205596</v>
      </c>
      <c r="R21" s="26">
        <f>Calculations!O15</f>
        <v>7.1388711269480938</v>
      </c>
      <c r="S21" s="26">
        <f>Calculations!P15</f>
        <v>6.2590822299898967</v>
      </c>
      <c r="T21" s="29">
        <f>Calculations!Q15</f>
        <v>5.5735355703929628</v>
      </c>
    </row>
    <row r="22" spans="5:21" ht="20.25" customHeight="1" x14ac:dyDescent="0.25">
      <c r="E22" s="5"/>
      <c r="F22" s="32" t="s">
        <v>7</v>
      </c>
      <c r="G22" s="27"/>
      <c r="H22" s="28"/>
      <c r="I22" s="26">
        <f>Calculations!F16</f>
        <v>31.935629743643222</v>
      </c>
      <c r="J22" s="26">
        <f>Calculations!G16</f>
        <v>21.644786243841963</v>
      </c>
      <c r="K22" s="26">
        <f>Calculations!H16</f>
        <v>16.620772445041119</v>
      </c>
      <c r="L22" s="26">
        <f>Calculations!I16</f>
        <v>13.555979847670683</v>
      </c>
      <c r="M22" s="26">
        <f>Calculations!J16</f>
        <v>11.469848430762864</v>
      </c>
      <c r="N22" s="26">
        <f>Calculations!K16</f>
        <v>9.9509363013351066</v>
      </c>
      <c r="O22" s="26">
        <f>Calculations!L16</f>
        <v>8.7926657518224207</v>
      </c>
      <c r="P22" s="26">
        <f>Calculations!M16</f>
        <v>7.1388711269480938</v>
      </c>
      <c r="Q22" s="26">
        <f>Calculations!N16</f>
        <v>6.0124374447431377</v>
      </c>
      <c r="R22" s="26">
        <f>Calculations!O16</f>
        <v>5.1946720230207646</v>
      </c>
      <c r="S22" s="26">
        <f>Calculations!P16</f>
        <v>4.5735355703929645</v>
      </c>
      <c r="T22" s="29">
        <f>Calculations!Q16</f>
        <v>4.085514078785927</v>
      </c>
    </row>
    <row r="23" spans="5:21" ht="20.25" customHeight="1" x14ac:dyDescent="0.25">
      <c r="E23" s="5"/>
      <c r="F23" s="32" t="s">
        <v>8</v>
      </c>
      <c r="G23" s="27"/>
      <c r="H23" s="26">
        <f>Calculations!E17</f>
        <v>25.676547513653329</v>
      </c>
      <c r="I23" s="26">
        <f>Calculations!F17</f>
        <v>16.620772445041119</v>
      </c>
      <c r="J23" s="26">
        <f>Calculations!G17</f>
        <v>12.423319615515272</v>
      </c>
      <c r="K23" s="26">
        <f>Calculations!H17</f>
        <v>9.9509363013351066</v>
      </c>
      <c r="L23" s="26">
        <f>Calculations!I17</f>
        <v>8.3103862225205596</v>
      </c>
      <c r="M23" s="26">
        <f>Calculations!J17</f>
        <v>7.1388711269480938</v>
      </c>
      <c r="N23" s="26">
        <f>Calculations!K17</f>
        <v>6.2590822299898967</v>
      </c>
      <c r="O23" s="26">
        <f>Calculations!L17</f>
        <v>5.5735355703929628</v>
      </c>
      <c r="P23" s="26">
        <f>Calculations!M17</f>
        <v>4.5735355703929645</v>
      </c>
      <c r="Q23" s="26">
        <f>Calculations!N17</f>
        <v>3.8786915940957627</v>
      </c>
      <c r="R23" s="26">
        <f>Calculations!O17</f>
        <v>3.3675445469030678</v>
      </c>
      <c r="S23" s="26">
        <f>Calculations!P17</f>
        <v>2.9756409373891213</v>
      </c>
      <c r="T23" s="29">
        <f>Calculations!Q17</f>
        <v>2.6655603739427152</v>
      </c>
    </row>
    <row r="24" spans="5:21" ht="20.25" customHeight="1" x14ac:dyDescent="0.25">
      <c r="E24" s="6" t="s">
        <v>23</v>
      </c>
      <c r="F24" s="32" t="s">
        <v>18</v>
      </c>
      <c r="G24" s="26">
        <f>Calculations!D18</f>
        <v>16.620772445041119</v>
      </c>
      <c r="H24" s="26">
        <f>Calculations!E18</f>
        <v>9.9509363013351066</v>
      </c>
      <c r="I24" s="26">
        <f>Calculations!F18</f>
        <v>7.1388711269480938</v>
      </c>
      <c r="J24" s="26">
        <f>Calculations!G18</f>
        <v>5.5735355703929628</v>
      </c>
      <c r="K24" s="26">
        <f>Calculations!H18</f>
        <v>4.5735355703929645</v>
      </c>
      <c r="L24" s="26">
        <f>Calculations!I18</f>
        <v>3.8786915940957627</v>
      </c>
      <c r="M24" s="26">
        <f>Calculations!J18</f>
        <v>3.3675445469030678</v>
      </c>
      <c r="N24" s="26">
        <f>Calculations!K18</f>
        <v>2.9756409373891213</v>
      </c>
      <c r="O24" s="26">
        <f>Calculations!L18</f>
        <v>2.6655603739427152</v>
      </c>
      <c r="P24" s="26">
        <f>Calculations!M18</f>
        <v>2.2059910234898941</v>
      </c>
      <c r="Q24" s="26">
        <f>Calculations!N18</f>
        <v>1.8816814990477535</v>
      </c>
      <c r="R24" s="26">
        <f>Calculations!O18</f>
        <v>1.6405500788145453</v>
      </c>
      <c r="S24" s="26">
        <f>Calculations!P18</f>
        <v>1.4542221199726355</v>
      </c>
      <c r="T24" s="29">
        <f>Calculations!Q18</f>
        <v>1.305915146439022</v>
      </c>
    </row>
    <row r="25" spans="5:21" ht="18.75" customHeight="1" x14ac:dyDescent="0.25">
      <c r="E25" s="7"/>
      <c r="F25" s="30"/>
      <c r="G25" s="32" t="s">
        <v>8</v>
      </c>
      <c r="H25" s="32" t="s">
        <v>7</v>
      </c>
      <c r="I25" s="32" t="s">
        <v>6</v>
      </c>
      <c r="J25" s="32" t="s">
        <v>5</v>
      </c>
      <c r="K25" s="32" t="s">
        <v>4</v>
      </c>
      <c r="L25" s="32" t="s">
        <v>3</v>
      </c>
      <c r="M25" s="32" t="s">
        <v>2</v>
      </c>
      <c r="N25" s="32" t="s">
        <v>1</v>
      </c>
      <c r="O25" s="32" t="s">
        <v>9</v>
      </c>
      <c r="P25" s="32" t="s">
        <v>11</v>
      </c>
      <c r="Q25" s="32" t="s">
        <v>12</v>
      </c>
      <c r="R25" s="32" t="s">
        <v>13</v>
      </c>
      <c r="S25" s="32" t="s">
        <v>14</v>
      </c>
      <c r="T25" s="32" t="s">
        <v>15</v>
      </c>
      <c r="U25" s="14"/>
    </row>
    <row r="26" spans="5:21" ht="16.5" customHeight="1" x14ac:dyDescent="0.25">
      <c r="E26" s="9"/>
      <c r="F26" s="2"/>
      <c r="G26" s="10" t="s">
        <v>10</v>
      </c>
      <c r="H26" s="11"/>
      <c r="I26" s="11"/>
      <c r="J26" s="11"/>
      <c r="K26" s="11"/>
      <c r="L26" s="11"/>
      <c r="M26" s="11"/>
      <c r="N26" s="11"/>
      <c r="O26" s="11"/>
      <c r="P26" s="25" t="s">
        <v>22</v>
      </c>
      <c r="Q26" s="11"/>
      <c r="R26" s="11"/>
      <c r="S26" s="11"/>
      <c r="T26" s="12"/>
    </row>
  </sheetData>
  <conditionalFormatting sqref="L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4:T24 G22 H23:T23 G11:S11 T11:T22 G12:R12 S12:S22 G13:Q13 R13:R22 G14:P14 Q14:Q22 G15:O15 P15:P22 G16:N16 O16:O22 G17:M17 N17:N22 G18:L18 M18:M22 G19:K19 L19:L22 G20:J20 K20:K22 G21:I21 J21:J22 I2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1"/>
  <sheetViews>
    <sheetView workbookViewId="0">
      <selection activeCell="A3" sqref="A3:A19"/>
    </sheetView>
  </sheetViews>
  <sheetFormatPr defaultRowHeight="15" x14ac:dyDescent="0.25"/>
  <cols>
    <col min="1" max="1" width="15.140625" bestFit="1" customWidth="1"/>
    <col min="3" max="3" width="11.7109375" bestFit="1" customWidth="1"/>
  </cols>
  <sheetData>
    <row r="2" spans="1:19" x14ac:dyDescent="0.25">
      <c r="A2" t="s">
        <v>21</v>
      </c>
    </row>
    <row r="3" spans="1:19" x14ac:dyDescent="0.25">
      <c r="A3">
        <f>B3*Grid!$E$17</f>
        <v>5625000</v>
      </c>
      <c r="B3">
        <v>225000</v>
      </c>
      <c r="C3" s="15" t="s">
        <v>16</v>
      </c>
      <c r="D3" s="17" t="e">
        <f>LOG(($A3+(D23/Grid!$E$14))/(Grid!$E$12+D23/Grid!$E$14))/LOG(1+Grid!$E$14)</f>
        <v>#NUM!</v>
      </c>
      <c r="E3" s="17" t="e">
        <f>LOG(($A3+(E23/Grid!$E$14))/(Grid!$E$12+E23/Grid!$E$14))/LOG(1+Grid!$E$14)</f>
        <v>#NUM!</v>
      </c>
      <c r="F3" s="17" t="e">
        <f>LOG(($A3+(F23/Grid!$E$14))/(Grid!$E$12+F23/Grid!$E$14))/LOG(1+Grid!$E$14)</f>
        <v>#NUM!</v>
      </c>
      <c r="G3" s="17" t="e">
        <f>LOG(($A3+(G23/Grid!$E$14))/(Grid!$E$12+G23/Grid!$E$14))/LOG(1+Grid!$E$14)</f>
        <v>#NUM!</v>
      </c>
      <c r="H3" s="17" t="e">
        <f>LOG(($A3+(H23/Grid!$E$14))/(Grid!$E$12+H23/Grid!$E$14))/LOG(1+Grid!$E$14)</f>
        <v>#NUM!</v>
      </c>
      <c r="I3" s="17" t="e">
        <f>LOG(($A3+(I23/Grid!$E$14))/(Grid!$E$12+I23/Grid!$E$14))/LOG(1+Grid!$E$14)</f>
        <v>#NUM!</v>
      </c>
      <c r="J3" s="17" t="e">
        <f>LOG(($A3+(J23/Grid!$E$14))/(Grid!$E$12+J23/Grid!$E$14))/LOG(1+Grid!$E$14)</f>
        <v>#NUM!</v>
      </c>
      <c r="K3" s="17" t="e">
        <f>LOG(($A3+(K23/Grid!$E$14))/(Grid!$E$12+K23/Grid!$E$14))/LOG(1+Grid!$E$14)</f>
        <v>#NUM!</v>
      </c>
      <c r="L3" s="17" t="e">
        <f>LOG(($A3+(L23/Grid!$E$14))/(Grid!$E$12+L23/Grid!$E$14))/LOG(1+Grid!$E$14)</f>
        <v>#NUM!</v>
      </c>
      <c r="M3" s="17" t="e">
        <f>LOG(($A3+(M23/Grid!$E$14))/(Grid!$E$12+M23/Grid!$E$14))/LOG(1+Grid!$E$14)</f>
        <v>#NUM!</v>
      </c>
      <c r="N3" s="17" t="e">
        <f>LOG(($A3+(N23/Grid!$E$14))/(Grid!$E$12+N23/Grid!$E$14))/LOG(1+Grid!$E$14)</f>
        <v>#NUM!</v>
      </c>
      <c r="O3" s="17" t="e">
        <f>LOG(($A3+(O23/Grid!$E$14))/(Grid!$E$12+O23/Grid!$E$14))/LOG(1+Grid!$E$14)</f>
        <v>#NUM!</v>
      </c>
      <c r="P3" s="17" t="e">
        <f>LOG(($A3+(P23/Grid!$E$14))/(Grid!$E$12+P23/Grid!$E$14))/LOG(1+Grid!$E$14)</f>
        <v>#NUM!</v>
      </c>
      <c r="Q3" s="17" t="e">
        <f>LOG(($A3+(Q23/Grid!$E$14))/(Grid!$E$12+Q23/Grid!$E$14))/LOG(1+Grid!$E$14)</f>
        <v>#NUM!</v>
      </c>
      <c r="R3" s="17" t="e">
        <f>LOG(($A3+(R23/Grid!$E$14))/(Grid!$E$12+R23/Grid!$E$14))/LOG(1+Grid!$E$14)</f>
        <v>#DIV/0!</v>
      </c>
      <c r="S3" s="17">
        <f>LOG(($A3+(S23/Grid!$E$14))/(Grid!$E$12+S23/Grid!$E$14))/LOG(1+Grid!$E$14)</f>
        <v>51.353095027306658</v>
      </c>
    </row>
    <row r="4" spans="1:19" x14ac:dyDescent="0.25">
      <c r="A4">
        <f>B4*Grid!$E$17</f>
        <v>5000000</v>
      </c>
      <c r="B4">
        <v>200000</v>
      </c>
      <c r="C4" s="15" t="s">
        <v>15</v>
      </c>
      <c r="D4" s="17" t="e">
        <f>LOG(($A4+(D24/Grid!$E$14))/(Grid!$E$12+D24/Grid!$E$14))/LOG(1+Grid!$E$14)</f>
        <v>#NUM!</v>
      </c>
      <c r="E4" s="17" t="e">
        <f>LOG(($A4+(E24/Grid!$E$14))/(Grid!$E$12+E24/Grid!$E$14))/LOG(1+Grid!$E$14)</f>
        <v>#NUM!</v>
      </c>
      <c r="F4" s="17" t="e">
        <f>LOG(($A4+(F24/Grid!$E$14))/(Grid!$E$12+F24/Grid!$E$14))/LOG(1+Grid!$E$14)</f>
        <v>#NUM!</v>
      </c>
      <c r="G4" s="17" t="e">
        <f>LOG(($A4+(G24/Grid!$E$14))/(Grid!$E$12+G24/Grid!$E$14))/LOG(1+Grid!$E$14)</f>
        <v>#NUM!</v>
      </c>
      <c r="H4" s="17" t="e">
        <f>LOG(($A4+(H24/Grid!$E$14))/(Grid!$E$12+H24/Grid!$E$14))/LOG(1+Grid!$E$14)</f>
        <v>#NUM!</v>
      </c>
      <c r="I4" s="17" t="e">
        <f>LOG(($A4+(I24/Grid!$E$14))/(Grid!$E$12+I24/Grid!$E$14))/LOG(1+Grid!$E$14)</f>
        <v>#NUM!</v>
      </c>
      <c r="J4" s="17" t="e">
        <f>LOG(($A4+(J24/Grid!$E$14))/(Grid!$E$12+J24/Grid!$E$14))/LOG(1+Grid!$E$14)</f>
        <v>#NUM!</v>
      </c>
      <c r="K4" s="17" t="e">
        <f>LOG(($A4+(K24/Grid!$E$14))/(Grid!$E$12+K24/Grid!$E$14))/LOG(1+Grid!$E$14)</f>
        <v>#NUM!</v>
      </c>
      <c r="L4" s="17" t="e">
        <f>LOG(($A4+(L24/Grid!$E$14))/(Grid!$E$12+L24/Grid!$E$14))/LOG(1+Grid!$E$14)</f>
        <v>#NUM!</v>
      </c>
      <c r="M4" s="17" t="e">
        <f>LOG(($A4+(M24/Grid!$E$14))/(Grid!$E$12+M24/Grid!$E$14))/LOG(1+Grid!$E$14)</f>
        <v>#NUM!</v>
      </c>
      <c r="N4" s="17" t="e">
        <f>LOG(($A4+(N24/Grid!$E$14))/(Grid!$E$12+N24/Grid!$E$14))/LOG(1+Grid!$E$14)</f>
        <v>#NUM!</v>
      </c>
      <c r="O4" s="17" t="e">
        <f>LOG(($A4+(O24/Grid!$E$14))/(Grid!$E$12+O24/Grid!$E$14))/LOG(1+Grid!$E$14)</f>
        <v>#NUM!</v>
      </c>
      <c r="P4" s="17" t="e">
        <f>LOG(($A4+(P24/Grid!$E$14))/(Grid!$E$12+P24/Grid!$E$14))/LOG(1+Grid!$E$14)</f>
        <v>#NUM!</v>
      </c>
      <c r="Q4" s="17" t="e">
        <f>LOG(($A4+(Q24/Grid!$E$14))/(Grid!$E$12+Q24/Grid!$E$14))/LOG(1+Grid!$E$14)</f>
        <v>#DIV/0!</v>
      </c>
      <c r="R4" s="17">
        <f>LOG(($A4+(R24/Grid!$E$14))/(Grid!$E$12+R24/Grid!$E$14))/LOG(1+Grid!$E$14)</f>
        <v>49.147104003816757</v>
      </c>
      <c r="S4" s="17">
        <f>LOG(($A4+(S24/Grid!$E$14))/(Grid!$E$12+S24/Grid!$E$14))/LOG(1+Grid!$E$14)</f>
        <v>36.723784388301482</v>
      </c>
    </row>
    <row r="5" spans="1:19" x14ac:dyDescent="0.25">
      <c r="A5">
        <f>B5*Grid!$E$17</f>
        <v>4500000</v>
      </c>
      <c r="B5">
        <v>180000</v>
      </c>
      <c r="C5" s="15" t="s">
        <v>14</v>
      </c>
      <c r="D5" s="17" t="e">
        <f>LOG(($A5+(D25/Grid!$E$14))/(Grid!$E$12+D25/Grid!$E$14))/LOG(1+Grid!$E$14)</f>
        <v>#NUM!</v>
      </c>
      <c r="E5" s="17" t="e">
        <f>LOG(($A5+(E25/Grid!$E$14))/(Grid!$E$12+E25/Grid!$E$14))/LOG(1+Grid!$E$14)</f>
        <v>#NUM!</v>
      </c>
      <c r="F5" s="17" t="e">
        <f>LOG(($A5+(F25/Grid!$E$14))/(Grid!$E$12+F25/Grid!$E$14))/LOG(1+Grid!$E$14)</f>
        <v>#NUM!</v>
      </c>
      <c r="G5" s="17" t="e">
        <f>LOG(($A5+(G25/Grid!$E$14))/(Grid!$E$12+G25/Grid!$E$14))/LOG(1+Grid!$E$14)</f>
        <v>#NUM!</v>
      </c>
      <c r="H5" s="17" t="e">
        <f>LOG(($A5+(H25/Grid!$E$14))/(Grid!$E$12+H25/Grid!$E$14))/LOG(1+Grid!$E$14)</f>
        <v>#NUM!</v>
      </c>
      <c r="I5" s="17" t="e">
        <f>LOG(($A5+(I25/Grid!$E$14))/(Grid!$E$12+I25/Grid!$E$14))/LOG(1+Grid!$E$14)</f>
        <v>#NUM!</v>
      </c>
      <c r="J5" s="17" t="e">
        <f>LOG(($A5+(J25/Grid!$E$14))/(Grid!$E$12+J25/Grid!$E$14))/LOG(1+Grid!$E$14)</f>
        <v>#NUM!</v>
      </c>
      <c r="K5" s="17" t="e">
        <f>LOG(($A5+(K25/Grid!$E$14))/(Grid!$E$12+K25/Grid!$E$14))/LOG(1+Grid!$E$14)</f>
        <v>#NUM!</v>
      </c>
      <c r="L5" s="17" t="e">
        <f>LOG(($A5+(L25/Grid!$E$14))/(Grid!$E$12+L25/Grid!$E$14))/LOG(1+Grid!$E$14)</f>
        <v>#NUM!</v>
      </c>
      <c r="M5" s="17" t="e">
        <f>LOG(($A5+(M25/Grid!$E$14))/(Grid!$E$12+M25/Grid!$E$14))/LOG(1+Grid!$E$14)</f>
        <v>#NUM!</v>
      </c>
      <c r="N5" s="17" t="e">
        <f>LOG(($A5+(N25/Grid!$E$14))/(Grid!$E$12+N25/Grid!$E$14))/LOG(1+Grid!$E$14)</f>
        <v>#NUM!</v>
      </c>
      <c r="O5" s="17" t="e">
        <f>LOG(($A5+(O25/Grid!$E$14))/(Grid!$E$12+O25/Grid!$E$14))/LOG(1+Grid!$E$14)</f>
        <v>#NUM!</v>
      </c>
      <c r="P5" s="17" t="e">
        <f>LOG(($A5+(P25/Grid!$E$14))/(Grid!$E$12+P25/Grid!$E$14))/LOG(1+Grid!$E$14)</f>
        <v>#DIV/0!</v>
      </c>
      <c r="Q5" s="17">
        <f>LOG(($A5+(Q25/Grid!$E$14))/(Grid!$E$12+Q25/Grid!$E$14))/LOG(1+Grid!$E$14)</f>
        <v>51.353095027306658</v>
      </c>
      <c r="R5" s="17">
        <f>LOG(($A5+(R25/Grid!$E$14))/(Grid!$E$12+R25/Grid!$E$14))/LOG(1+Grid!$E$14)</f>
        <v>36.723784388301482</v>
      </c>
      <c r="S5" s="17">
        <f>LOG(($A5+(S25/Grid!$E$14))/(Grid!$E$12+S25/Grid!$E$14))/LOG(1+Grid!$E$14)</f>
        <v>29.48299393490657</v>
      </c>
    </row>
    <row r="6" spans="1:19" x14ac:dyDescent="0.25">
      <c r="A6">
        <f>B6*Grid!$E$17</f>
        <v>4000000</v>
      </c>
      <c r="B6">
        <v>160000</v>
      </c>
      <c r="C6" s="15" t="s">
        <v>13</v>
      </c>
      <c r="D6" s="17" t="e">
        <f>LOG(($A6+(D26/Grid!$E$14))/(Grid!$E$12+D26/Grid!$E$14))/LOG(1+Grid!$E$14)</f>
        <v>#NUM!</v>
      </c>
      <c r="E6" s="17" t="e">
        <f>LOG(($A6+(E26/Grid!$E$14))/(Grid!$E$12+E26/Grid!$E$14))/LOG(1+Grid!$E$14)</f>
        <v>#NUM!</v>
      </c>
      <c r="F6" s="17" t="e">
        <f>LOG(($A6+(F26/Grid!$E$14))/(Grid!$E$12+F26/Grid!$E$14))/LOG(1+Grid!$E$14)</f>
        <v>#NUM!</v>
      </c>
      <c r="G6" s="17" t="e">
        <f>LOG(($A6+(G26/Grid!$E$14))/(Grid!$E$12+G26/Grid!$E$14))/LOG(1+Grid!$E$14)</f>
        <v>#NUM!</v>
      </c>
      <c r="H6" s="17" t="e">
        <f>LOG(($A6+(H26/Grid!$E$14))/(Grid!$E$12+H26/Grid!$E$14))/LOG(1+Grid!$E$14)</f>
        <v>#NUM!</v>
      </c>
      <c r="I6" s="17" t="e">
        <f>LOG(($A6+(I26/Grid!$E$14))/(Grid!$E$12+I26/Grid!$E$14))/LOG(1+Grid!$E$14)</f>
        <v>#NUM!</v>
      </c>
      <c r="J6" s="17" t="e">
        <f>LOG(($A6+(J26/Grid!$E$14))/(Grid!$E$12+J26/Grid!$E$14))/LOG(1+Grid!$E$14)</f>
        <v>#NUM!</v>
      </c>
      <c r="K6" s="17" t="e">
        <f>LOG(($A6+(K26/Grid!$E$14))/(Grid!$E$12+K26/Grid!$E$14))/LOG(1+Grid!$E$14)</f>
        <v>#NUM!</v>
      </c>
      <c r="L6" s="17" t="e">
        <f>LOG(($A6+(L26/Grid!$E$14))/(Grid!$E$12+L26/Grid!$E$14))/LOG(1+Grid!$E$14)</f>
        <v>#NUM!</v>
      </c>
      <c r="M6" s="17" t="e">
        <f>LOG(($A6+(M26/Grid!$E$14))/(Grid!$E$12+M26/Grid!$E$14))/LOG(1+Grid!$E$14)</f>
        <v>#NUM!</v>
      </c>
      <c r="N6" s="17" t="e">
        <f>LOG(($A6+(N26/Grid!$E$14))/(Grid!$E$12+N26/Grid!$E$14))/LOG(1+Grid!$E$14)</f>
        <v>#NUM!</v>
      </c>
      <c r="O6" s="17" t="e">
        <f>LOG(($A6+(O26/Grid!$E$14))/(Grid!$E$12+O26/Grid!$E$14))/LOG(1+Grid!$E$14)</f>
        <v>#DIV/0!</v>
      </c>
      <c r="P6" s="17">
        <f>LOG(($A6+(P26/Grid!$E$14))/(Grid!$E$12+P26/Grid!$E$14))/LOG(1+Grid!$E$14)</f>
        <v>49.147104003816757</v>
      </c>
      <c r="Q6" s="17">
        <f>LOG(($A6+(Q26/Grid!$E$14))/(Grid!$E$12+Q26/Grid!$E$14))/LOG(1+Grid!$E$14)</f>
        <v>36.723784388301482</v>
      </c>
      <c r="R6" s="17">
        <f>LOG(($A6+(R26/Grid!$E$14))/(Grid!$E$12+R26/Grid!$E$14))/LOG(1+Grid!$E$14)</f>
        <v>28.803808718706023</v>
      </c>
      <c r="S6" s="17">
        <f>LOG(($A6+(S26/Grid!$E$14))/(Grid!$E$12+S26/Grid!$E$14))/LOG(1+Grid!$E$14)</f>
        <v>23.981703537356125</v>
      </c>
    </row>
    <row r="7" spans="1:19" x14ac:dyDescent="0.25">
      <c r="A7">
        <f>B7*Grid!$E$17</f>
        <v>3500000</v>
      </c>
      <c r="B7">
        <v>140000</v>
      </c>
      <c r="C7" s="15" t="s">
        <v>12</v>
      </c>
      <c r="D7" s="17" t="e">
        <f>LOG(($A7+(D27/Grid!$E$14))/(Grid!$E$12+D27/Grid!$E$14))/LOG(1+Grid!$E$14)</f>
        <v>#NUM!</v>
      </c>
      <c r="E7" s="17" t="e">
        <f>LOG(($A7+(E27/Grid!$E$14))/(Grid!$E$12+E27/Grid!$E$14))/LOG(1+Grid!$E$14)</f>
        <v>#NUM!</v>
      </c>
      <c r="F7" s="17" t="e">
        <f>LOG(($A7+(F27/Grid!$E$14))/(Grid!$E$12+F27/Grid!$E$14))/LOG(1+Grid!$E$14)</f>
        <v>#NUM!</v>
      </c>
      <c r="G7" s="17" t="e">
        <f>LOG(($A7+(G27/Grid!$E$14))/(Grid!$E$12+G27/Grid!$E$14))/LOG(1+Grid!$E$14)</f>
        <v>#NUM!</v>
      </c>
      <c r="H7" s="17" t="e">
        <f>LOG(($A7+(H27/Grid!$E$14))/(Grid!$E$12+H27/Grid!$E$14))/LOG(1+Grid!$E$14)</f>
        <v>#NUM!</v>
      </c>
      <c r="I7" s="17" t="e">
        <f>LOG(($A7+(I27/Grid!$E$14))/(Grid!$E$12+I27/Grid!$E$14))/LOG(1+Grid!$E$14)</f>
        <v>#NUM!</v>
      </c>
      <c r="J7" s="17" t="e">
        <f>LOG(($A7+(J27/Grid!$E$14))/(Grid!$E$12+J27/Grid!$E$14))/LOG(1+Grid!$E$14)</f>
        <v>#NUM!</v>
      </c>
      <c r="K7" s="17" t="e">
        <f>LOG(($A7+(K27/Grid!$E$14))/(Grid!$E$12+K27/Grid!$E$14))/LOG(1+Grid!$E$14)</f>
        <v>#NUM!</v>
      </c>
      <c r="L7" s="17" t="e">
        <f>LOG(($A7+(L27/Grid!$E$14))/(Grid!$E$12+L27/Grid!$E$14))/LOG(1+Grid!$E$14)</f>
        <v>#NUM!</v>
      </c>
      <c r="M7" s="17" t="e">
        <f>LOG(($A7+(M27/Grid!$E$14))/(Grid!$E$12+M27/Grid!$E$14))/LOG(1+Grid!$E$14)</f>
        <v>#NUM!</v>
      </c>
      <c r="N7" s="17" t="e">
        <f>LOG(($A7+(N27/Grid!$E$14))/(Grid!$E$12+N27/Grid!$E$14))/LOG(1+Grid!$E$14)</f>
        <v>#DIV/0!</v>
      </c>
      <c r="O7" s="17">
        <f>LOG(($A7+(O27/Grid!$E$14))/(Grid!$E$12+O27/Grid!$E$14))/LOG(1+Grid!$E$14)</f>
        <v>46.674720689636594</v>
      </c>
      <c r="P7" s="17">
        <f>LOG(($A7+(P27/Grid!$E$14))/(Grid!$E$12+P27/Grid!$E$14))/LOG(1+Grid!$E$14)</f>
        <v>34.469213265475744</v>
      </c>
      <c r="Q7" s="17">
        <f>LOG(($A7+(Q27/Grid!$E$14))/(Grid!$E$12+Q27/Grid!$E$14))/LOG(1+Grid!$E$14)</f>
        <v>27.981888873770327</v>
      </c>
      <c r="R7" s="17">
        <f>LOG(($A7+(R27/Grid!$E$14))/(Grid!$E$12+R27/Grid!$E$14))/LOG(1+Grid!$E$14)</f>
        <v>22.915077117647375</v>
      </c>
      <c r="S7" s="17">
        <f>LOG(($A7+(S27/Grid!$E$14))/(Grid!$E$12+S27/Grid!$E$14))/LOG(1+Grid!$E$14)</f>
        <v>19.512310128127947</v>
      </c>
    </row>
    <row r="8" spans="1:19" x14ac:dyDescent="0.25">
      <c r="A8">
        <f>B8*Grid!$E$17</f>
        <v>3000000</v>
      </c>
      <c r="B8">
        <v>120000</v>
      </c>
      <c r="C8" s="15" t="s">
        <v>11</v>
      </c>
      <c r="D8" s="17" t="e">
        <f>LOG(($A8+(D28/Grid!$E$14))/(Grid!$E$12+D28/Grid!$E$14))/LOG(1+Grid!$E$14)</f>
        <v>#NUM!</v>
      </c>
      <c r="E8" s="17" t="e">
        <f>LOG(($A8+(E28/Grid!$E$14))/(Grid!$E$12+E28/Grid!$E$14))/LOG(1+Grid!$E$14)</f>
        <v>#NUM!</v>
      </c>
      <c r="F8" s="17" t="e">
        <f>LOG(($A8+(F28/Grid!$E$14))/(Grid!$E$12+F28/Grid!$E$14))/LOG(1+Grid!$E$14)</f>
        <v>#NUM!</v>
      </c>
      <c r="G8" s="17" t="e">
        <f>LOG(($A8+(G28/Grid!$E$14))/(Grid!$E$12+G28/Grid!$E$14))/LOG(1+Grid!$E$14)</f>
        <v>#NUM!</v>
      </c>
      <c r="H8" s="17" t="e">
        <f>LOG(($A8+(H28/Grid!$E$14))/(Grid!$E$12+H28/Grid!$E$14))/LOG(1+Grid!$E$14)</f>
        <v>#NUM!</v>
      </c>
      <c r="I8" s="17" t="e">
        <f>LOG(($A8+(I28/Grid!$E$14))/(Grid!$E$12+I28/Grid!$E$14))/LOG(1+Grid!$E$14)</f>
        <v>#NUM!</v>
      </c>
      <c r="J8" s="17" t="e">
        <f>LOG(($A8+(J28/Grid!$E$14))/(Grid!$E$12+J28/Grid!$E$14))/LOG(1+Grid!$E$14)</f>
        <v>#NUM!</v>
      </c>
      <c r="K8" s="17" t="e">
        <f>LOG(($A8+(K28/Grid!$E$14))/(Grid!$E$12+K28/Grid!$E$14))/LOG(1+Grid!$E$14)</f>
        <v>#NUM!</v>
      </c>
      <c r="L8" s="17" t="e">
        <f>LOG(($A8+(L28/Grid!$E$14))/(Grid!$E$12+L28/Grid!$E$14))/LOG(1+Grid!$E$14)</f>
        <v>#NUM!</v>
      </c>
      <c r="M8" s="17" t="e">
        <f>LOG(($A8+(M28/Grid!$E$14))/(Grid!$E$12+M28/Grid!$E$14))/LOG(1+Grid!$E$14)</f>
        <v>#DIV/0!</v>
      </c>
      <c r="N8" s="17">
        <f>LOG(($A8+(N28/Grid!$E$14))/(Grid!$E$12+N28/Grid!$E$14))/LOG(1+Grid!$E$14)</f>
        <v>43.862655515249578</v>
      </c>
      <c r="O8" s="17">
        <f>LOG(($A8+(O28/Grid!$E$14))/(Grid!$E$12+O28/Grid!$E$14))/LOG(1+Grid!$E$14)</f>
        <v>31.935629743643222</v>
      </c>
      <c r="P8" s="17">
        <f>LOG(($A8+(P28/Grid!$E$14))/(Grid!$E$12+P28/Grid!$E$14))/LOG(1+Grid!$E$14)</f>
        <v>25.676547513653329</v>
      </c>
      <c r="Q8" s="17">
        <f>LOG(($A8+(Q28/Grid!$E$14))/(Grid!$E$12+Q28/Grid!$E$14))/LOG(1+Grid!$E$14)</f>
        <v>21.644786243841963</v>
      </c>
      <c r="R8" s="17">
        <f>LOG(($A8+(R28/Grid!$E$14))/(Grid!$E$12+R28/Grid!$E$14))/LOG(1+Grid!$E$14)</f>
        <v>18.186108001596249</v>
      </c>
      <c r="S8" s="17">
        <f>LOG(($A8+(S28/Grid!$E$14))/(Grid!$E$12+S28/Grid!$E$14))/LOG(1+Grid!$E$14)</f>
        <v>15.725611212318217</v>
      </c>
    </row>
    <row r="9" spans="1:19" x14ac:dyDescent="0.25">
      <c r="A9">
        <f>B9*Grid!$E$17</f>
        <v>2500000</v>
      </c>
      <c r="B9">
        <v>100000</v>
      </c>
      <c r="C9" s="15" t="s">
        <v>9</v>
      </c>
      <c r="D9" s="17" t="e">
        <f>LOG(($A9+(D29/Grid!$E$14))/(Grid!$E$12+D29/Grid!$E$14))/LOG(1+Grid!$E$14)</f>
        <v>#NUM!</v>
      </c>
      <c r="E9" s="17" t="e">
        <f>LOG(($A9+(E29/Grid!$E$14))/(Grid!$E$12+E29/Grid!$E$14))/LOG(1+Grid!$E$14)</f>
        <v>#NUM!</v>
      </c>
      <c r="F9" s="17" t="e">
        <f>LOG(($A9+(F29/Grid!$E$14))/(Grid!$E$12+F29/Grid!$E$14))/LOG(1+Grid!$E$14)</f>
        <v>#NUM!</v>
      </c>
      <c r="G9" s="17" t="e">
        <f>LOG(($A9+(G29/Grid!$E$14))/(Grid!$E$12+G29/Grid!$E$14))/LOG(1+Grid!$E$14)</f>
        <v>#NUM!</v>
      </c>
      <c r="H9" s="17" t="e">
        <f>LOG(($A9+(H29/Grid!$E$14))/(Grid!$E$12+H29/Grid!$E$14))/LOG(1+Grid!$E$14)</f>
        <v>#NUM!</v>
      </c>
      <c r="I9" s="17" t="e">
        <f>LOG(($A9+(I29/Grid!$E$14))/(Grid!$E$12+I29/Grid!$E$14))/LOG(1+Grid!$E$14)</f>
        <v>#NUM!</v>
      </c>
      <c r="J9" s="17" t="e">
        <f>LOG(($A9+(J29/Grid!$E$14))/(Grid!$E$12+J29/Grid!$E$14))/LOG(1+Grid!$E$14)</f>
        <v>#NUM!</v>
      </c>
      <c r="K9" s="17" t="e">
        <f>LOG(($A9+(K29/Grid!$E$14))/(Grid!$E$12+K29/Grid!$E$14))/LOG(1+Grid!$E$14)</f>
        <v>#NUM!</v>
      </c>
      <c r="L9" s="17" t="e">
        <f>LOG(($A9+(L29/Grid!$E$14))/(Grid!$E$12+L29/Grid!$E$14))/LOG(1+Grid!$E$14)</f>
        <v>#DIV/0!</v>
      </c>
      <c r="M9" s="17">
        <f>LOG(($A9+(M29/Grid!$E$14))/(Grid!$E$12+M29/Grid!$E$14))/LOG(1+Grid!$E$14)</f>
        <v>40.602475982397245</v>
      </c>
      <c r="N9" s="17">
        <f>LOG(($A9+(N29/Grid!$E$14))/(Grid!$E$12+N29/Grid!$E$14))/LOG(1+Grid!$E$14)</f>
        <v>29.044092060556391</v>
      </c>
      <c r="O9" s="17">
        <f>LOG(($A9+(O29/Grid!$E$14))/(Grid!$E$12+O29/Grid!$E$14))/LOG(1+Grid!$E$14)</f>
        <v>23.078652880649486</v>
      </c>
      <c r="P9" s="17">
        <f>LOG(($A9+(P29/Grid!$E$14))/(Grid!$E$12+P29/Grid!$E$14))/LOG(1+Grid!$E$14)</f>
        <v>19.286332818983837</v>
      </c>
      <c r="Q9" s="17">
        <f>LOG(($A9+(Q29/Grid!$E$14))/(Grid!$E$12+Q29/Grid!$E$14))/LOG(1+Grid!$E$14)</f>
        <v>16.620772445041119</v>
      </c>
      <c r="R9" s="17">
        <f>LOG(($A9+(R29/Grid!$E$14))/(Grid!$E$12+R29/Grid!$E$14))/LOG(1+Grid!$E$14)</f>
        <v>14.206699082890461</v>
      </c>
      <c r="S9" s="17">
        <f>LOG(($A9+(S29/Grid!$E$14))/(Grid!$E$12+S29/Grid!$E$14))/LOG(1+Grid!$E$14)</f>
        <v>12.423319615515272</v>
      </c>
    </row>
    <row r="10" spans="1:19" x14ac:dyDescent="0.25">
      <c r="A10">
        <f>B10*Grid!$E$17</f>
        <v>2250000</v>
      </c>
      <c r="B10">
        <v>90000</v>
      </c>
      <c r="C10" s="15" t="s">
        <v>1</v>
      </c>
      <c r="D10" s="17" t="e">
        <f>LOG(($A10+(D30/Grid!$E$14))/(Grid!$E$12+D30/Grid!$E$14))/LOG(1+Grid!$E$14)</f>
        <v>#NUM!</v>
      </c>
      <c r="E10" s="17" t="e">
        <f>LOG(($A10+(E30/Grid!$E$14))/(Grid!$E$12+E30/Grid!$E$14))/LOG(1+Grid!$E$14)</f>
        <v>#NUM!</v>
      </c>
      <c r="F10" s="17" t="e">
        <f>LOG(($A10+(F30/Grid!$E$14))/(Grid!$E$12+F30/Grid!$E$14))/LOG(1+Grid!$E$14)</f>
        <v>#NUM!</v>
      </c>
      <c r="G10" s="17" t="e">
        <f>LOG(($A10+(G30/Grid!$E$14))/(Grid!$E$12+G30/Grid!$E$14))/LOG(1+Grid!$E$14)</f>
        <v>#NUM!</v>
      </c>
      <c r="H10" s="17" t="e">
        <f>LOG(($A10+(H30/Grid!$E$14))/(Grid!$E$12+H30/Grid!$E$14))/LOG(1+Grid!$E$14)</f>
        <v>#NUM!</v>
      </c>
      <c r="I10" s="17" t="e">
        <f>LOG(($A10+(I30/Grid!$E$14))/(Grid!$E$12+I30/Grid!$E$14))/LOG(1+Grid!$E$14)</f>
        <v>#NUM!</v>
      </c>
      <c r="J10" s="17" t="e">
        <f>LOG(($A10+(J30/Grid!$E$14))/(Grid!$E$12+J30/Grid!$E$14))/LOG(1+Grid!$E$14)</f>
        <v>#NUM!</v>
      </c>
      <c r="K10" s="17" t="e">
        <f>LOG(($A10+(K30/Grid!$E$14))/(Grid!$E$12+K30/Grid!$E$14))/LOG(1+Grid!$E$14)</f>
        <v>#DIV/0!</v>
      </c>
      <c r="L10" s="17">
        <f>LOG(($A10+(L30/Grid!$E$14))/(Grid!$E$12+L30/Grid!$E$14))/LOG(1+Grid!$E$14)</f>
        <v>51.353095027306658</v>
      </c>
      <c r="M10" s="17">
        <f>LOG(($A10+(M30/Grid!$E$14))/(Grid!$E$12+M30/Grid!$E$14))/LOG(1+Grid!$E$14)</f>
        <v>31.935629743643222</v>
      </c>
      <c r="N10" s="17">
        <f>LOG(($A10+(N30/Grid!$E$14))/(Grid!$E$12+N30/Grid!$E$14))/LOG(1+Grid!$E$14)</f>
        <v>24.157635384225568</v>
      </c>
      <c r="O10" s="17">
        <f>LOG(($A10+(O30/Grid!$E$14))/(Grid!$E$12+O30/Grid!$E$14))/LOG(1+Grid!$E$14)</f>
        <v>19.640330121568887</v>
      </c>
      <c r="P10" s="17">
        <f>LOG(($A10+(P30/Grid!$E$14))/(Grid!$E$12+P30/Grid!$E$14))/LOG(1+Grid!$E$14)</f>
        <v>16.620772445041119</v>
      </c>
      <c r="Q10" s="17">
        <f>LOG(($A10+(Q30/Grid!$E$14))/(Grid!$E$12+Q30/Grid!$E$14))/LOG(1+Grid!$E$14)</f>
        <v>14.438294025155747</v>
      </c>
      <c r="R10" s="17">
        <f>LOG(($A10+(R30/Grid!$E$14))/(Grid!$E$12+R30/Grid!$E$14))/LOG(1+Grid!$E$14)</f>
        <v>12.423319615515272</v>
      </c>
      <c r="S10" s="17">
        <f>LOG(($A10+(S30/Grid!$E$14))/(Grid!$E$12+S30/Grid!$E$14))/LOG(1+Grid!$E$14)</f>
        <v>10.913363542299189</v>
      </c>
    </row>
    <row r="11" spans="1:19" x14ac:dyDescent="0.25">
      <c r="A11">
        <f>B11*Grid!$E$17</f>
        <v>2000000</v>
      </c>
      <c r="B11">
        <v>80000</v>
      </c>
      <c r="C11" s="15" t="s">
        <v>2</v>
      </c>
      <c r="D11" s="17" t="e">
        <f>LOG(($A11+(D31/Grid!$E$14))/(Grid!$E$12+D31/Grid!$E$14))/LOG(1+Grid!$E$14)</f>
        <v>#NUM!</v>
      </c>
      <c r="E11" s="17" t="e">
        <f>LOG(($A11+(E31/Grid!$E$14))/(Grid!$E$12+E31/Grid!$E$14))/LOG(1+Grid!$E$14)</f>
        <v>#NUM!</v>
      </c>
      <c r="F11" s="17" t="e">
        <f>LOG(($A11+(F31/Grid!$E$14))/(Grid!$E$12+F31/Grid!$E$14))/LOG(1+Grid!$E$14)</f>
        <v>#NUM!</v>
      </c>
      <c r="G11" s="17" t="e">
        <f>LOG(($A11+(G31/Grid!$E$14))/(Grid!$E$12+G31/Grid!$E$14))/LOG(1+Grid!$E$14)</f>
        <v>#NUM!</v>
      </c>
      <c r="H11" s="17" t="e">
        <f>LOG(($A11+(H31/Grid!$E$14))/(Grid!$E$12+H31/Grid!$E$14))/LOG(1+Grid!$E$14)</f>
        <v>#NUM!</v>
      </c>
      <c r="I11" s="17" t="e">
        <f>LOG(($A11+(I31/Grid!$E$14))/(Grid!$E$12+I31/Grid!$E$14))/LOG(1+Grid!$E$14)</f>
        <v>#NUM!</v>
      </c>
      <c r="J11" s="17" t="e">
        <f>LOG(($A11+(J31/Grid!$E$14))/(Grid!$E$12+J31/Grid!$E$14))/LOG(1+Grid!$E$14)</f>
        <v>#DIV/0!</v>
      </c>
      <c r="K11" s="17">
        <f>LOG(($A11+(K31/Grid!$E$14))/(Grid!$E$12+K31/Grid!$E$14))/LOG(1+Grid!$E$14)</f>
        <v>49.147104003816757</v>
      </c>
      <c r="L11" s="17">
        <f>LOG(($A11+(L31/Grid!$E$14))/(Grid!$E$12+L31/Grid!$E$14))/LOG(1+Grid!$E$14)</f>
        <v>36.723784388301482</v>
      </c>
      <c r="M11" s="17">
        <f>LOG(($A11+(M31/Grid!$E$14))/(Grid!$E$12+M31/Grid!$E$14))/LOG(1+Grid!$E$14)</f>
        <v>25.676547513653329</v>
      </c>
      <c r="N11" s="17">
        <f>LOG(($A11+(N31/Grid!$E$14))/(Grid!$E$12+N31/Grid!$E$14))/LOG(1+Grid!$E$14)</f>
        <v>20.103011943260359</v>
      </c>
      <c r="O11" s="17">
        <f>LOG(($A11+(O31/Grid!$E$14))/(Grid!$E$12+O31/Grid!$E$14))/LOG(1+Grid!$E$14)</f>
        <v>16.620772445041119</v>
      </c>
      <c r="P11" s="17">
        <f>LOG(($A11+(P31/Grid!$E$14))/(Grid!$E$12+P31/Grid!$E$14))/LOG(1+Grid!$E$14)</f>
        <v>14.206699082890461</v>
      </c>
      <c r="Q11" s="17">
        <f>LOG(($A11+(Q31/Grid!$E$14))/(Grid!$E$12+Q31/Grid!$E$14))/LOG(1+Grid!$E$14)</f>
        <v>12.423319615515272</v>
      </c>
      <c r="R11" s="17">
        <f>LOG(($A11+(R31/Grid!$E$14))/(Grid!$E$12+R31/Grid!$E$14))/LOG(1+Grid!$E$14)</f>
        <v>10.750619044909405</v>
      </c>
      <c r="S11" s="17">
        <f>LOG(($A11+(S31/Grid!$E$14))/(Grid!$E$12+S31/Grid!$E$14))/LOG(1+Grid!$E$14)</f>
        <v>9.4819013180930281</v>
      </c>
    </row>
    <row r="12" spans="1:19" x14ac:dyDescent="0.25">
      <c r="A12">
        <f>B12*Grid!$E$17</f>
        <v>1750000</v>
      </c>
      <c r="B12">
        <v>70000</v>
      </c>
      <c r="C12" s="15" t="s">
        <v>3</v>
      </c>
      <c r="D12" s="17" t="e">
        <f>LOG(($A12+(D32/Grid!$E$14))/(Grid!$E$12+D32/Grid!$E$14))/LOG(1+Grid!$E$14)</f>
        <v>#NUM!</v>
      </c>
      <c r="E12" s="17" t="e">
        <f>LOG(($A12+(E32/Grid!$E$14))/(Grid!$E$12+E32/Grid!$E$14))/LOG(1+Grid!$E$14)</f>
        <v>#NUM!</v>
      </c>
      <c r="F12" s="17" t="e">
        <f>LOG(($A12+(F32/Grid!$E$14))/(Grid!$E$12+F32/Grid!$E$14))/LOG(1+Grid!$E$14)</f>
        <v>#NUM!</v>
      </c>
      <c r="G12" s="17" t="e">
        <f>LOG(($A12+(G32/Grid!$E$14))/(Grid!$E$12+G32/Grid!$E$14))/LOG(1+Grid!$E$14)</f>
        <v>#NUM!</v>
      </c>
      <c r="H12" s="17" t="e">
        <f>LOG(($A12+(H32/Grid!$E$14))/(Grid!$E$12+H32/Grid!$E$14))/LOG(1+Grid!$E$14)</f>
        <v>#NUM!</v>
      </c>
      <c r="I12" s="17" t="e">
        <f>LOG(($A12+(I32/Grid!$E$14))/(Grid!$E$12+I32/Grid!$E$14))/LOG(1+Grid!$E$14)</f>
        <v>#DIV/0!</v>
      </c>
      <c r="J12" s="17">
        <f>LOG(($A12+(J32/Grid!$E$14))/(Grid!$E$12+J32/Grid!$E$14))/LOG(1+Grid!$E$14)</f>
        <v>46.674720689636594</v>
      </c>
      <c r="K12" s="17">
        <f>LOG(($A12+(K32/Grid!$E$14))/(Grid!$E$12+K32/Grid!$E$14))/LOG(1+Grid!$E$14)</f>
        <v>34.469213265475744</v>
      </c>
      <c r="L12" s="17">
        <f>LOG(($A12+(L32/Grid!$E$14))/(Grid!$E$12+L32/Grid!$E$14))/LOG(1+Grid!$E$14)</f>
        <v>27.981888873770327</v>
      </c>
      <c r="M12" s="17">
        <f>LOG(($A12+(M32/Grid!$E$14))/(Grid!$E$12+M32/Grid!$E$14))/LOG(1+Grid!$E$14)</f>
        <v>20.733705838035831</v>
      </c>
      <c r="N12" s="17">
        <f>LOG(($A12+(N32/Grid!$E$14))/(Grid!$E$12+N32/Grid!$E$14))/LOG(1+Grid!$E$14)</f>
        <v>16.620772445041119</v>
      </c>
      <c r="O12" s="17">
        <f>LOG(($A12+(O32/Grid!$E$14))/(Grid!$E$12+O32/Grid!$E$14))/LOG(1+Grid!$E$14)</f>
        <v>13.920037986072458</v>
      </c>
      <c r="P12" s="17">
        <f>LOG(($A12+(P32/Grid!$E$14))/(Grid!$E$12+P32/Grid!$E$14))/LOG(1+Grid!$E$14)</f>
        <v>11.995414004272517</v>
      </c>
      <c r="Q12" s="17">
        <f>LOG(($A12+(Q32/Grid!$E$14))/(Grid!$E$12+Q32/Grid!$E$14))/LOG(1+Grid!$E$14)</f>
        <v>10.548527737801777</v>
      </c>
      <c r="R12" s="17">
        <f>LOG(($A12+(R32/Grid!$E$14))/(Grid!$E$12+R32/Grid!$E$14))/LOG(1+Grid!$E$14)</f>
        <v>9.1735004601338552</v>
      </c>
      <c r="S12" s="17">
        <f>LOG(($A12+(S32/Grid!$E$14))/(Grid!$E$12+S32/Grid!$E$14))/LOG(1+Grid!$E$14)</f>
        <v>8.1197249935480702</v>
      </c>
    </row>
    <row r="13" spans="1:19" x14ac:dyDescent="0.25">
      <c r="A13">
        <f>B13*Grid!$E$17</f>
        <v>1500000</v>
      </c>
      <c r="B13">
        <v>60000</v>
      </c>
      <c r="C13" s="15" t="s">
        <v>4</v>
      </c>
      <c r="D13" s="17" t="e">
        <f>LOG(($A13+(D33/Grid!$E$14))/(Grid!$E$12+D33/Grid!$E$14))/LOG(1+Grid!$E$14)</f>
        <v>#NUM!</v>
      </c>
      <c r="E13" s="17" t="e">
        <f>LOG(($A13+(E33/Grid!$E$14))/(Grid!$E$12+E33/Grid!$E$14))/LOG(1+Grid!$E$14)</f>
        <v>#NUM!</v>
      </c>
      <c r="F13" s="17" t="e">
        <f>LOG(($A13+(F33/Grid!$E$14))/(Grid!$E$12+F33/Grid!$E$14))/LOG(1+Grid!$E$14)</f>
        <v>#NUM!</v>
      </c>
      <c r="G13" s="17" t="e">
        <f>LOG(($A13+(G33/Grid!$E$14))/(Grid!$E$12+G33/Grid!$E$14))/LOG(1+Grid!$E$14)</f>
        <v>#NUM!</v>
      </c>
      <c r="H13" s="17" t="e">
        <f>LOG(($A13+(H33/Grid!$E$14))/(Grid!$E$12+H33/Grid!$E$14))/LOG(1+Grid!$E$14)</f>
        <v>#DIV/0!</v>
      </c>
      <c r="I13" s="17">
        <f>LOG(($A13+(I33/Grid!$E$14))/(Grid!$E$12+I33/Grid!$E$14))/LOG(1+Grid!$E$14)</f>
        <v>43.862655515249578</v>
      </c>
      <c r="J13" s="17">
        <f>LOG(($A13+(J33/Grid!$E$14))/(Grid!$E$12+J33/Grid!$E$14))/LOG(1+Grid!$E$14)</f>
        <v>31.935629743643222</v>
      </c>
      <c r="K13" s="17">
        <f>LOG(($A13+(K33/Grid!$E$14))/(Grid!$E$12+K33/Grid!$E$14))/LOG(1+Grid!$E$14)</f>
        <v>25.676547513653329</v>
      </c>
      <c r="L13" s="17">
        <f>LOG(($A13+(L33/Grid!$E$14))/(Grid!$E$12+L33/Grid!$E$14))/LOG(1+Grid!$E$14)</f>
        <v>21.644786243841963</v>
      </c>
      <c r="M13" s="17">
        <f>LOG(($A13+(M33/Grid!$E$14))/(Grid!$E$12+M33/Grid!$E$14))/LOG(1+Grid!$E$14)</f>
        <v>16.620772445041119</v>
      </c>
      <c r="N13" s="17">
        <f>LOG(($A13+(N33/Grid!$E$14))/(Grid!$E$12+N33/Grid!$E$14))/LOG(1+Grid!$E$14)</f>
        <v>13.555979847670683</v>
      </c>
      <c r="O13" s="17">
        <f>LOG(($A13+(O33/Grid!$E$14))/(Grid!$E$12+O33/Grid!$E$14))/LOG(1+Grid!$E$14)</f>
        <v>11.469848430762864</v>
      </c>
      <c r="P13" s="17">
        <f>LOG(($A13+(P33/Grid!$E$14))/(Grid!$E$12+P33/Grid!$E$14))/LOG(1+Grid!$E$14)</f>
        <v>9.9509363013351066</v>
      </c>
      <c r="Q13" s="17">
        <f>LOG(($A13+(Q33/Grid!$E$14))/(Grid!$E$12+Q33/Grid!$E$14))/LOG(1+Grid!$E$14)</f>
        <v>8.7926657518224207</v>
      </c>
      <c r="R13" s="17">
        <f>LOG(($A13+(R33/Grid!$E$14))/(Grid!$E$12+R33/Grid!$E$14))/LOG(1+Grid!$E$14)</f>
        <v>7.6796923277450917</v>
      </c>
      <c r="S13" s="17">
        <f>LOG(($A13+(S33/Grid!$E$14))/(Grid!$E$12+S33/Grid!$E$14))/LOG(1+Grid!$E$14)</f>
        <v>6.819115276397909</v>
      </c>
    </row>
    <row r="14" spans="1:19" x14ac:dyDescent="0.25">
      <c r="A14">
        <f>B14*Grid!$E$17</f>
        <v>1250000</v>
      </c>
      <c r="B14">
        <v>50000</v>
      </c>
      <c r="C14" s="15" t="s">
        <v>5</v>
      </c>
      <c r="D14" s="17" t="e">
        <f>LOG(($A14+(D34/Grid!$E$14))/(Grid!$E$12+D34/Grid!$E$14))/LOG(1+Grid!$E$14)</f>
        <v>#NUM!</v>
      </c>
      <c r="E14" s="17" t="e">
        <f>LOG(($A14+(E34/Grid!$E$14))/(Grid!$E$12+E34/Grid!$E$14))/LOG(1+Grid!$E$14)</f>
        <v>#NUM!</v>
      </c>
      <c r="F14" s="17" t="e">
        <f>LOG(($A14+(F34/Grid!$E$14))/(Grid!$E$12+F34/Grid!$E$14))/LOG(1+Grid!$E$14)</f>
        <v>#NUM!</v>
      </c>
      <c r="G14" s="17" t="e">
        <f>LOG(($A14+(G34/Grid!$E$14))/(Grid!$E$12+G34/Grid!$E$14))/LOG(1+Grid!$E$14)</f>
        <v>#DIV/0!</v>
      </c>
      <c r="H14" s="17">
        <f>LOG(($A14+(H34/Grid!$E$14))/(Grid!$E$12+H34/Grid!$E$14))/LOG(1+Grid!$E$14)</f>
        <v>40.602475982397245</v>
      </c>
      <c r="I14" s="17">
        <f>LOG(($A14+(I34/Grid!$E$14))/(Grid!$E$12+I34/Grid!$E$14))/LOG(1+Grid!$E$14)</f>
        <v>29.044092060556391</v>
      </c>
      <c r="J14" s="17">
        <f>LOG(($A14+(J34/Grid!$E$14))/(Grid!$E$12+J34/Grid!$E$14))/LOG(1+Grid!$E$14)</f>
        <v>23.078652880649486</v>
      </c>
      <c r="K14" s="17">
        <f>LOG(($A14+(K34/Grid!$E$14))/(Grid!$E$12+K34/Grid!$E$14))/LOG(1+Grid!$E$14)</f>
        <v>19.286332818983837</v>
      </c>
      <c r="L14" s="17">
        <f>LOG(($A14+(L34/Grid!$E$14))/(Grid!$E$12+L34/Grid!$E$14))/LOG(1+Grid!$E$14)</f>
        <v>16.620772445041119</v>
      </c>
      <c r="M14" s="17">
        <f>LOG(($A14+(M34/Grid!$E$14))/(Grid!$E$12+M34/Grid!$E$14))/LOG(1+Grid!$E$14)</f>
        <v>13.078197506387808</v>
      </c>
      <c r="N14" s="17">
        <f>LOG(($A14+(N34/Grid!$E$14))/(Grid!$E$12+N34/Grid!$E$14))/LOG(1+Grid!$E$14)</f>
        <v>10.808631917815907</v>
      </c>
      <c r="O14" s="17">
        <f>LOG(($A14+(O34/Grid!$E$14))/(Grid!$E$12+O34/Grid!$E$14))/LOG(1+Grid!$E$14)</f>
        <v>9.2214666283266897</v>
      </c>
      <c r="P14" s="17">
        <f>LOG(($A14+(P34/Grid!$E$14))/(Grid!$E$12+P34/Grid!$E$14))/LOG(1+Grid!$E$14)</f>
        <v>8.045918884573128</v>
      </c>
      <c r="Q14" s="17">
        <f>LOG(($A14+(Q34/Grid!$E$14))/(Grid!$E$12+Q34/Grid!$E$14))/LOG(1+Grid!$E$14)</f>
        <v>7.1388711269480938</v>
      </c>
      <c r="R14" s="17">
        <f>LOG(($A14+(R34/Grid!$E$14))/(Grid!$E$12+R34/Grid!$E$14))/LOG(1+Grid!$E$14)</f>
        <v>6.2590822299898967</v>
      </c>
      <c r="S14" s="17">
        <f>LOG(($A14+(S34/Grid!$E$14))/(Grid!$E$12+S34/Grid!$E$14))/LOG(1+Grid!$E$14)</f>
        <v>5.5735355703929628</v>
      </c>
    </row>
    <row r="15" spans="1:19" x14ac:dyDescent="0.25">
      <c r="A15">
        <f>B15*Grid!$E$17</f>
        <v>1000000</v>
      </c>
      <c r="B15">
        <v>40000</v>
      </c>
      <c r="C15" s="15" t="s">
        <v>6</v>
      </c>
      <c r="D15" s="17" t="e">
        <f>LOG(($A15+(D35/Grid!$E$14))/(Grid!$E$12+D35/Grid!$E$14))/LOG(1+Grid!$E$14)</f>
        <v>#NUM!</v>
      </c>
      <c r="E15" s="17" t="e">
        <f>LOG(($A15+(E35/Grid!$E$14))/(Grid!$E$12+E35/Grid!$E$14))/LOG(1+Grid!$E$14)</f>
        <v>#NUM!</v>
      </c>
      <c r="F15" s="17" t="e">
        <f>LOG(($A15+(F35/Grid!$E$14))/(Grid!$E$12+F35/Grid!$E$14))/LOG(1+Grid!$E$14)</f>
        <v>#DIV/0!</v>
      </c>
      <c r="G15" s="17">
        <f>LOG(($A15+(G35/Grid!$E$14))/(Grid!$E$12+G35/Grid!$E$14))/LOG(1+Grid!$E$14)</f>
        <v>36.723784388301482</v>
      </c>
      <c r="H15" s="17">
        <f>LOG(($A15+(H35/Grid!$E$14))/(Grid!$E$12+H35/Grid!$E$14))/LOG(1+Grid!$E$14)</f>
        <v>25.676547513653329</v>
      </c>
      <c r="I15" s="17">
        <f>LOG(($A15+(I35/Grid!$E$14))/(Grid!$E$12+I35/Grid!$E$14))/LOG(1+Grid!$E$14)</f>
        <v>20.103011943260359</v>
      </c>
      <c r="J15" s="17">
        <f>LOG(($A15+(J35/Grid!$E$14))/(Grid!$E$12+J35/Grid!$E$14))/LOG(1+Grid!$E$14)</f>
        <v>16.620772445041119</v>
      </c>
      <c r="K15" s="17">
        <f>LOG(($A15+(K35/Grid!$E$14))/(Grid!$E$12+K35/Grid!$E$14))/LOG(1+Grid!$E$14)</f>
        <v>14.206699082890461</v>
      </c>
      <c r="L15" s="17">
        <f>LOG(($A15+(L35/Grid!$E$14))/(Grid!$E$12+L35/Grid!$E$14))/LOG(1+Grid!$E$14)</f>
        <v>12.423319615515272</v>
      </c>
      <c r="M15" s="17">
        <f>LOG(($A15+(M35/Grid!$E$14))/(Grid!$E$12+M35/Grid!$E$14))/LOG(1+Grid!$E$14)</f>
        <v>9.9509363013351066</v>
      </c>
      <c r="N15" s="17">
        <f>LOG(($A15+(N35/Grid!$E$14))/(Grid!$E$12+N35/Grid!$E$14))/LOG(1+Grid!$E$14)</f>
        <v>8.3103862225205596</v>
      </c>
      <c r="O15" s="17">
        <f>LOG(($A15+(O35/Grid!$E$14))/(Grid!$E$12+O35/Grid!$E$14))/LOG(1+Grid!$E$14)</f>
        <v>7.1388711269480938</v>
      </c>
      <c r="P15" s="17">
        <f>LOG(($A15+(P35/Grid!$E$14))/(Grid!$E$12+P35/Grid!$E$14))/LOG(1+Grid!$E$14)</f>
        <v>6.2590822299898967</v>
      </c>
      <c r="Q15" s="17">
        <f>LOG(($A15+(Q35/Grid!$E$14))/(Grid!$E$12+Q35/Grid!$E$14))/LOG(1+Grid!$E$14)</f>
        <v>5.5735355703929628</v>
      </c>
      <c r="R15" s="17">
        <f>LOG(($A15+(R35/Grid!$E$14))/(Grid!$E$12+R35/Grid!$E$14))/LOG(1+Grid!$E$14)</f>
        <v>4.903235993120842</v>
      </c>
      <c r="S15" s="17">
        <f>LOG(($A15+(S35/Grid!$E$14))/(Grid!$E$12+S35/Grid!$E$14))/LOG(1+Grid!$E$14)</f>
        <v>4.3774007309421448</v>
      </c>
    </row>
    <row r="16" spans="1:19" x14ac:dyDescent="0.25">
      <c r="A16">
        <f>B16*Grid!$E$17</f>
        <v>750000</v>
      </c>
      <c r="B16">
        <v>30000</v>
      </c>
      <c r="C16" s="15" t="s">
        <v>7</v>
      </c>
      <c r="D16" s="17" t="e">
        <f>LOG(($A16+(D36/Grid!$E$14))/(Grid!$E$12+D36/Grid!$E$14))/LOG(1+Grid!$E$14)</f>
        <v>#NUM!</v>
      </c>
      <c r="E16" s="17" t="e">
        <f>LOG(($A16+(E36/Grid!$E$14))/(Grid!$E$12+E36/Grid!$E$14))/LOG(1+Grid!$E$14)</f>
        <v>#DIV/0!</v>
      </c>
      <c r="F16" s="17">
        <f>LOG(($A16+(F36/Grid!$E$14))/(Grid!$E$12+F36/Grid!$E$14))/LOG(1+Grid!$E$14)</f>
        <v>31.935629743643222</v>
      </c>
      <c r="G16" s="17">
        <f>LOG(($A16+(G36/Grid!$E$14))/(Grid!$E$12+G36/Grid!$E$14))/LOG(1+Grid!$E$14)</f>
        <v>21.644786243841963</v>
      </c>
      <c r="H16" s="17">
        <f>LOG(($A16+(H36/Grid!$E$14))/(Grid!$E$12+H36/Grid!$E$14))/LOG(1+Grid!$E$14)</f>
        <v>16.620772445041119</v>
      </c>
      <c r="I16" s="17">
        <f>LOG(($A16+(I36/Grid!$E$14))/(Grid!$E$12+I36/Grid!$E$14))/LOG(1+Grid!$E$14)</f>
        <v>13.555979847670683</v>
      </c>
      <c r="J16" s="17">
        <f>LOG(($A16+(J36/Grid!$E$14))/(Grid!$E$12+J36/Grid!$E$14))/LOG(1+Grid!$E$14)</f>
        <v>11.469848430762864</v>
      </c>
      <c r="K16" s="17">
        <f>LOG(($A16+(K36/Grid!$E$14))/(Grid!$E$12+K36/Grid!$E$14))/LOG(1+Grid!$E$14)</f>
        <v>9.9509363013351066</v>
      </c>
      <c r="L16" s="17">
        <f>LOG(($A16+(L36/Grid!$E$14))/(Grid!$E$12+L36/Grid!$E$14))/LOG(1+Grid!$E$14)</f>
        <v>8.7926657518224207</v>
      </c>
      <c r="M16" s="17">
        <f>LOG(($A16+(M36/Grid!$E$14))/(Grid!$E$12+M36/Grid!$E$14))/LOG(1+Grid!$E$14)</f>
        <v>7.1388711269480938</v>
      </c>
      <c r="N16" s="17">
        <f>LOG(($A16+(N36/Grid!$E$14))/(Grid!$E$12+N36/Grid!$E$14))/LOG(1+Grid!$E$14)</f>
        <v>6.0124374447431377</v>
      </c>
      <c r="O16" s="17">
        <f>LOG(($A16+(O36/Grid!$E$14))/(Grid!$E$12+O36/Grid!$E$14))/LOG(1+Grid!$E$14)</f>
        <v>5.1946720230207646</v>
      </c>
      <c r="P16" s="17">
        <f>LOG(($A16+(P36/Grid!$E$14))/(Grid!$E$12+P36/Grid!$E$14))/LOG(1+Grid!$E$14)</f>
        <v>4.5735355703929645</v>
      </c>
      <c r="Q16" s="17">
        <f>LOG(($A16+(Q36/Grid!$E$14))/(Grid!$E$12+Q36/Grid!$E$14))/LOG(1+Grid!$E$14)</f>
        <v>4.085514078785927</v>
      </c>
      <c r="R16" s="17">
        <f>LOG(($A16+(R36/Grid!$E$14))/(Grid!$E$12+R36/Grid!$E$14))/LOG(1+Grid!$E$14)</f>
        <v>3.6050435463355743</v>
      </c>
      <c r="S16" s="17">
        <f>LOG(($A16+(S36/Grid!$E$14))/(Grid!$E$12+S36/Grid!$E$14))/LOG(1+Grid!$E$14)</f>
        <v>3.2258996547922751</v>
      </c>
    </row>
    <row r="17" spans="1:19" x14ac:dyDescent="0.25">
      <c r="A17">
        <f>B17*Grid!$E$17</f>
        <v>500000</v>
      </c>
      <c r="B17">
        <v>20000</v>
      </c>
      <c r="C17" s="15" t="s">
        <v>8</v>
      </c>
      <c r="D17" s="17" t="e">
        <f>LOG(($A17+(D37/Grid!$E$14))/(Grid!$E$12+D37/Grid!$E$14))/LOG(1+Grid!$E$14)</f>
        <v>#DIV/0!</v>
      </c>
      <c r="E17" s="17">
        <f>LOG(($A17+(E37/Grid!$E$14))/(Grid!$E$12+E37/Grid!$E$14))/LOG(1+Grid!$E$14)</f>
        <v>25.676547513653329</v>
      </c>
      <c r="F17" s="17">
        <f>LOG(($A17+(F37/Grid!$E$14))/(Grid!$E$12+F37/Grid!$E$14))/LOG(1+Grid!$E$14)</f>
        <v>16.620772445041119</v>
      </c>
      <c r="G17" s="17">
        <f>LOG(($A17+(G37/Grid!$E$14))/(Grid!$E$12+G37/Grid!$E$14))/LOG(1+Grid!$E$14)</f>
        <v>12.423319615515272</v>
      </c>
      <c r="H17" s="17">
        <f>LOG(($A17+(H37/Grid!$E$14))/(Grid!$E$12+H37/Grid!$E$14))/LOG(1+Grid!$E$14)</f>
        <v>9.9509363013351066</v>
      </c>
      <c r="I17" s="17">
        <f>LOG(($A17+(I37/Grid!$E$14))/(Grid!$E$12+I37/Grid!$E$14))/LOG(1+Grid!$E$14)</f>
        <v>8.3103862225205596</v>
      </c>
      <c r="J17" s="17">
        <f>LOG(($A17+(J37/Grid!$E$14))/(Grid!$E$12+J37/Grid!$E$14))/LOG(1+Grid!$E$14)</f>
        <v>7.1388711269480938</v>
      </c>
      <c r="K17" s="17">
        <f>LOG(($A17+(K37/Grid!$E$14))/(Grid!$E$12+K37/Grid!$E$14))/LOG(1+Grid!$E$14)</f>
        <v>6.2590822299898967</v>
      </c>
      <c r="L17" s="17">
        <f>LOG(($A17+(L37/Grid!$E$14))/(Grid!$E$12+L37/Grid!$E$14))/LOG(1+Grid!$E$14)</f>
        <v>5.5735355703929628</v>
      </c>
      <c r="M17" s="17">
        <f>LOG(($A17+(M37/Grid!$E$14))/(Grid!$E$12+M37/Grid!$E$14))/LOG(1+Grid!$E$14)</f>
        <v>4.5735355703929645</v>
      </c>
      <c r="N17" s="17">
        <f>LOG(($A17+(N37/Grid!$E$14))/(Grid!$E$12+N37/Grid!$E$14))/LOG(1+Grid!$E$14)</f>
        <v>3.8786915940957627</v>
      </c>
      <c r="O17" s="17">
        <f>LOG(($A17+(O37/Grid!$E$14))/(Grid!$E$12+O37/Grid!$E$14))/LOG(1+Grid!$E$14)</f>
        <v>3.3675445469030678</v>
      </c>
      <c r="P17" s="17">
        <f>LOG(($A17+(P37/Grid!$E$14))/(Grid!$E$12+P37/Grid!$E$14))/LOG(1+Grid!$E$14)</f>
        <v>2.9756409373891213</v>
      </c>
      <c r="Q17" s="17">
        <f>LOG(($A17+(Q37/Grid!$E$14))/(Grid!$E$12+Q37/Grid!$E$14))/LOG(1+Grid!$E$14)</f>
        <v>2.6655603739427152</v>
      </c>
      <c r="R17" s="17">
        <f>LOG(($A17+(R37/Grid!$E$14))/(Grid!$E$12+R37/Grid!$E$14))/LOG(1+Grid!$E$14)</f>
        <v>2.3584534248581273</v>
      </c>
      <c r="S17" s="17">
        <f>LOG(($A17+(S37/Grid!$E$14))/(Grid!$E$12+S37/Grid!$E$14))/LOG(1+Grid!$E$14)</f>
        <v>2.1148573281472514</v>
      </c>
    </row>
    <row r="18" spans="1:19" x14ac:dyDescent="0.25">
      <c r="A18">
        <f>B18*Grid!$E$17</f>
        <v>250000</v>
      </c>
      <c r="B18">
        <v>10000</v>
      </c>
      <c r="C18" s="15" t="s">
        <v>18</v>
      </c>
      <c r="D18" s="17">
        <f>LOG(($A18+(D38/Grid!$E$14))/(Grid!$E$12+D38/Grid!$E$14))/LOG(1+Grid!$E$14)</f>
        <v>16.620772445041119</v>
      </c>
      <c r="E18" s="17">
        <f>LOG(($A18+(E38/Grid!$E$14))/(Grid!$E$12+E38/Grid!$E$14))/LOG(1+Grid!$E$14)</f>
        <v>9.9509363013351066</v>
      </c>
      <c r="F18" s="17">
        <f>LOG(($A18+(F38/Grid!$E$14))/(Grid!$E$12+F38/Grid!$E$14))/LOG(1+Grid!$E$14)</f>
        <v>7.1388711269480938</v>
      </c>
      <c r="G18" s="17">
        <f>LOG(($A18+(G38/Grid!$E$14))/(Grid!$E$12+G38/Grid!$E$14))/LOG(1+Grid!$E$14)</f>
        <v>5.5735355703929628</v>
      </c>
      <c r="H18" s="17">
        <f>LOG(($A18+(H38/Grid!$E$14))/(Grid!$E$12+H38/Grid!$E$14))/LOG(1+Grid!$E$14)</f>
        <v>4.5735355703929645</v>
      </c>
      <c r="I18" s="17">
        <f>LOG(($A18+(I38/Grid!$E$14))/(Grid!$E$12+I38/Grid!$E$14))/LOG(1+Grid!$E$14)</f>
        <v>3.8786915940957627</v>
      </c>
      <c r="J18" s="17">
        <f>LOG(($A18+(J38/Grid!$E$14))/(Grid!$E$12+J38/Grid!$E$14))/LOG(1+Grid!$E$14)</f>
        <v>3.3675445469030678</v>
      </c>
      <c r="K18" s="17">
        <f>LOG(($A18+(K38/Grid!$E$14))/(Grid!$E$12+K38/Grid!$E$14))/LOG(1+Grid!$E$14)</f>
        <v>2.9756409373891213</v>
      </c>
      <c r="L18" s="17">
        <f>LOG(($A18+(L38/Grid!$E$14))/(Grid!$E$12+L38/Grid!$E$14))/LOG(1+Grid!$E$14)</f>
        <v>2.6655603739427152</v>
      </c>
      <c r="M18" s="17">
        <f>LOG(($A18+(M38/Grid!$E$14))/(Grid!$E$12+M38/Grid!$E$14))/LOG(1+Grid!$E$14)</f>
        <v>2.2059910234898941</v>
      </c>
      <c r="N18" s="17">
        <f>LOG(($A18+(N38/Grid!$E$14))/(Grid!$E$12+N38/Grid!$E$14))/LOG(1+Grid!$E$14)</f>
        <v>1.8816814990477535</v>
      </c>
      <c r="O18" s="17">
        <f>LOG(($A18+(O38/Grid!$E$14))/(Grid!$E$12+O38/Grid!$E$14))/LOG(1+Grid!$E$14)</f>
        <v>1.6405500788145453</v>
      </c>
      <c r="P18" s="17">
        <f>LOG(($A18+(P38/Grid!$E$14))/(Grid!$E$12+P38/Grid!$E$14))/LOG(1+Grid!$E$14)</f>
        <v>1.4542221199726355</v>
      </c>
      <c r="Q18" s="17">
        <f>LOG(($A18+(Q38/Grid!$E$14))/(Grid!$E$12+Q38/Grid!$E$14))/LOG(1+Grid!$E$14)</f>
        <v>1.305915146439022</v>
      </c>
      <c r="R18" s="17">
        <f>LOG(($A18+(R38/Grid!$E$14))/(Grid!$E$12+R38/Grid!$E$14))/LOG(1+Grid!$E$14)</f>
        <v>1.1582705495126899</v>
      </c>
      <c r="S18" s="17">
        <f>LOG(($A18+(S38/Grid!$E$14))/(Grid!$E$12+S38/Grid!$E$14))/LOG(1+Grid!$E$14)</f>
        <v>1.0406262458373312</v>
      </c>
    </row>
    <row r="19" spans="1:19" x14ac:dyDescent="0.25">
      <c r="A19">
        <f>B19*Grid!$E$17</f>
        <v>0</v>
      </c>
      <c r="C19" s="8"/>
      <c r="D19" s="15" t="s">
        <v>8</v>
      </c>
      <c r="E19" s="15" t="s">
        <v>7</v>
      </c>
      <c r="F19" s="15" t="s">
        <v>6</v>
      </c>
      <c r="G19" s="15" t="s">
        <v>5</v>
      </c>
      <c r="H19" s="15" t="s">
        <v>4</v>
      </c>
      <c r="I19" s="15" t="s">
        <v>3</v>
      </c>
      <c r="J19" s="15" t="s">
        <v>2</v>
      </c>
      <c r="K19" s="15" t="s">
        <v>1</v>
      </c>
      <c r="L19" s="15" t="s">
        <v>9</v>
      </c>
      <c r="M19" s="15" t="s">
        <v>11</v>
      </c>
      <c r="N19" s="15" t="s">
        <v>12</v>
      </c>
      <c r="O19" s="15" t="s">
        <v>13</v>
      </c>
      <c r="P19" s="15" t="s">
        <v>14</v>
      </c>
      <c r="Q19" s="15" t="s">
        <v>15</v>
      </c>
      <c r="R19" s="15" t="s">
        <v>16</v>
      </c>
      <c r="S19" s="15" t="s">
        <v>17</v>
      </c>
    </row>
    <row r="21" spans="1:19" x14ac:dyDescent="0.25">
      <c r="D21">
        <v>20000</v>
      </c>
      <c r="E21">
        <v>30000</v>
      </c>
      <c r="F21">
        <v>40000</v>
      </c>
      <c r="G21">
        <v>50000</v>
      </c>
      <c r="H21">
        <v>60000</v>
      </c>
      <c r="I21">
        <v>70000</v>
      </c>
      <c r="J21">
        <v>80000</v>
      </c>
      <c r="K21">
        <v>90000</v>
      </c>
      <c r="L21">
        <v>100000</v>
      </c>
      <c r="M21" s="16">
        <v>120000</v>
      </c>
      <c r="N21" s="16">
        <v>140000</v>
      </c>
      <c r="O21" s="16">
        <v>160000</v>
      </c>
      <c r="P21" s="16">
        <v>180000</v>
      </c>
      <c r="Q21" s="16">
        <v>200000</v>
      </c>
      <c r="R21" s="16">
        <v>225000</v>
      </c>
      <c r="S21" s="16">
        <v>25000</v>
      </c>
    </row>
    <row r="23" spans="1:19" x14ac:dyDescent="0.25">
      <c r="B23">
        <v>225000</v>
      </c>
      <c r="C23" s="18"/>
      <c r="D23" s="19">
        <f t="shared" ref="D23:S38" si="0">D$41-$B23</f>
        <v>-205000</v>
      </c>
      <c r="E23" s="19">
        <f t="shared" si="0"/>
        <v>-195000</v>
      </c>
      <c r="F23" s="19">
        <f t="shared" si="0"/>
        <v>-185000</v>
      </c>
      <c r="G23" s="19">
        <f t="shared" si="0"/>
        <v>-175000</v>
      </c>
      <c r="H23" s="19">
        <f t="shared" si="0"/>
        <v>-165000</v>
      </c>
      <c r="I23" s="19">
        <f t="shared" si="0"/>
        <v>-155000</v>
      </c>
      <c r="J23" s="19">
        <f t="shared" si="0"/>
        <v>-145000</v>
      </c>
      <c r="K23" s="19">
        <f t="shared" si="0"/>
        <v>-135000</v>
      </c>
      <c r="L23" s="19">
        <f t="shared" si="0"/>
        <v>-125000</v>
      </c>
      <c r="M23" s="19">
        <f t="shared" si="0"/>
        <v>-105000</v>
      </c>
      <c r="N23" s="19">
        <f t="shared" si="0"/>
        <v>-85000</v>
      </c>
      <c r="O23" s="19">
        <f t="shared" si="0"/>
        <v>-65000</v>
      </c>
      <c r="P23" s="19">
        <f t="shared" si="0"/>
        <v>-45000</v>
      </c>
      <c r="Q23" s="19">
        <f t="shared" si="0"/>
        <v>-25000</v>
      </c>
      <c r="R23" s="19">
        <f t="shared" si="0"/>
        <v>0</v>
      </c>
      <c r="S23" s="19">
        <f t="shared" si="0"/>
        <v>25000</v>
      </c>
    </row>
    <row r="24" spans="1:19" x14ac:dyDescent="0.25">
      <c r="B24">
        <v>200000</v>
      </c>
      <c r="C24" s="18"/>
      <c r="D24" s="19">
        <f t="shared" si="0"/>
        <v>-180000</v>
      </c>
      <c r="E24" s="19">
        <f t="shared" si="0"/>
        <v>-170000</v>
      </c>
      <c r="F24" s="19">
        <f t="shared" si="0"/>
        <v>-160000</v>
      </c>
      <c r="G24" s="19">
        <f t="shared" si="0"/>
        <v>-150000</v>
      </c>
      <c r="H24" s="19">
        <f t="shared" si="0"/>
        <v>-140000</v>
      </c>
      <c r="I24" s="19">
        <f t="shared" si="0"/>
        <v>-130000</v>
      </c>
      <c r="J24" s="19">
        <f t="shared" si="0"/>
        <v>-120000</v>
      </c>
      <c r="K24" s="19">
        <f t="shared" si="0"/>
        <v>-110000</v>
      </c>
      <c r="L24" s="19">
        <f t="shared" si="0"/>
        <v>-100000</v>
      </c>
      <c r="M24" s="19">
        <f t="shared" si="0"/>
        <v>-80000</v>
      </c>
      <c r="N24" s="19">
        <f t="shared" si="0"/>
        <v>-60000</v>
      </c>
      <c r="O24" s="19">
        <f t="shared" si="0"/>
        <v>-40000</v>
      </c>
      <c r="P24" s="19">
        <f t="shared" si="0"/>
        <v>-20000</v>
      </c>
      <c r="Q24" s="19">
        <f t="shared" si="0"/>
        <v>0</v>
      </c>
      <c r="R24" s="19">
        <f t="shared" si="0"/>
        <v>25000</v>
      </c>
      <c r="S24" s="19">
        <f t="shared" si="0"/>
        <v>50000</v>
      </c>
    </row>
    <row r="25" spans="1:19" x14ac:dyDescent="0.25">
      <c r="B25">
        <v>180000</v>
      </c>
      <c r="C25" s="18"/>
      <c r="D25" s="19">
        <f t="shared" si="0"/>
        <v>-160000</v>
      </c>
      <c r="E25" s="19">
        <f t="shared" si="0"/>
        <v>-150000</v>
      </c>
      <c r="F25" s="19">
        <f t="shared" si="0"/>
        <v>-140000</v>
      </c>
      <c r="G25" s="19">
        <f t="shared" si="0"/>
        <v>-130000</v>
      </c>
      <c r="H25" s="19">
        <f t="shared" si="0"/>
        <v>-120000</v>
      </c>
      <c r="I25" s="19">
        <f t="shared" si="0"/>
        <v>-110000</v>
      </c>
      <c r="J25" s="19">
        <f t="shared" si="0"/>
        <v>-100000</v>
      </c>
      <c r="K25" s="19">
        <f t="shared" si="0"/>
        <v>-90000</v>
      </c>
      <c r="L25" s="19">
        <f t="shared" si="0"/>
        <v>-80000</v>
      </c>
      <c r="M25" s="19">
        <f t="shared" si="0"/>
        <v>-60000</v>
      </c>
      <c r="N25" s="19">
        <f t="shared" si="0"/>
        <v>-40000</v>
      </c>
      <c r="O25" s="19">
        <f t="shared" si="0"/>
        <v>-20000</v>
      </c>
      <c r="P25" s="19">
        <f t="shared" si="0"/>
        <v>0</v>
      </c>
      <c r="Q25" s="19">
        <f t="shared" si="0"/>
        <v>20000</v>
      </c>
      <c r="R25" s="19">
        <f t="shared" si="0"/>
        <v>45000</v>
      </c>
      <c r="S25" s="19">
        <f t="shared" si="0"/>
        <v>70000</v>
      </c>
    </row>
    <row r="26" spans="1:19" x14ac:dyDescent="0.25">
      <c r="B26">
        <v>160000</v>
      </c>
      <c r="C26" s="18"/>
      <c r="D26" s="19">
        <f t="shared" si="0"/>
        <v>-140000</v>
      </c>
      <c r="E26" s="19">
        <f t="shared" si="0"/>
        <v>-130000</v>
      </c>
      <c r="F26" s="19">
        <f t="shared" si="0"/>
        <v>-120000</v>
      </c>
      <c r="G26" s="19">
        <f t="shared" si="0"/>
        <v>-110000</v>
      </c>
      <c r="H26" s="19">
        <f t="shared" si="0"/>
        <v>-100000</v>
      </c>
      <c r="I26" s="19">
        <f t="shared" si="0"/>
        <v>-90000</v>
      </c>
      <c r="J26" s="19">
        <f t="shared" si="0"/>
        <v>-80000</v>
      </c>
      <c r="K26" s="19">
        <f t="shared" si="0"/>
        <v>-70000</v>
      </c>
      <c r="L26" s="19">
        <f t="shared" si="0"/>
        <v>-60000</v>
      </c>
      <c r="M26" s="19">
        <f t="shared" si="0"/>
        <v>-40000</v>
      </c>
      <c r="N26" s="19">
        <f t="shared" si="0"/>
        <v>-20000</v>
      </c>
      <c r="O26" s="19">
        <f t="shared" si="0"/>
        <v>0</v>
      </c>
      <c r="P26" s="19">
        <f t="shared" si="0"/>
        <v>20000</v>
      </c>
      <c r="Q26" s="19">
        <f t="shared" si="0"/>
        <v>40000</v>
      </c>
      <c r="R26" s="19">
        <f t="shared" si="0"/>
        <v>65000</v>
      </c>
      <c r="S26" s="19">
        <f t="shared" si="0"/>
        <v>90000</v>
      </c>
    </row>
    <row r="27" spans="1:19" x14ac:dyDescent="0.25">
      <c r="B27">
        <v>140000</v>
      </c>
      <c r="C27" s="18"/>
      <c r="D27" s="19">
        <f t="shared" si="0"/>
        <v>-120000</v>
      </c>
      <c r="E27" s="19">
        <f t="shared" si="0"/>
        <v>-110000</v>
      </c>
      <c r="F27" s="19">
        <f t="shared" si="0"/>
        <v>-100000</v>
      </c>
      <c r="G27" s="19">
        <f t="shared" si="0"/>
        <v>-90000</v>
      </c>
      <c r="H27" s="19">
        <f t="shared" si="0"/>
        <v>-80000</v>
      </c>
      <c r="I27" s="19">
        <f t="shared" si="0"/>
        <v>-70000</v>
      </c>
      <c r="J27" s="19">
        <f t="shared" si="0"/>
        <v>-60000</v>
      </c>
      <c r="K27" s="19">
        <f t="shared" si="0"/>
        <v>-50000</v>
      </c>
      <c r="L27" s="19">
        <f t="shared" si="0"/>
        <v>-40000</v>
      </c>
      <c r="M27" s="19">
        <f t="shared" si="0"/>
        <v>-20000</v>
      </c>
      <c r="N27" s="19">
        <f t="shared" si="0"/>
        <v>0</v>
      </c>
      <c r="O27" s="19">
        <f t="shared" si="0"/>
        <v>20000</v>
      </c>
      <c r="P27" s="19">
        <f t="shared" si="0"/>
        <v>40000</v>
      </c>
      <c r="Q27" s="19">
        <f t="shared" si="0"/>
        <v>60000</v>
      </c>
      <c r="R27" s="19">
        <f t="shared" si="0"/>
        <v>85000</v>
      </c>
      <c r="S27" s="19">
        <f t="shared" si="0"/>
        <v>110000</v>
      </c>
    </row>
    <row r="28" spans="1:19" x14ac:dyDescent="0.25">
      <c r="B28">
        <v>120000</v>
      </c>
      <c r="C28" s="18"/>
      <c r="D28" s="19">
        <f t="shared" si="0"/>
        <v>-100000</v>
      </c>
      <c r="E28" s="19">
        <f t="shared" si="0"/>
        <v>-90000</v>
      </c>
      <c r="F28" s="19">
        <f t="shared" si="0"/>
        <v>-80000</v>
      </c>
      <c r="G28" s="19">
        <f t="shared" si="0"/>
        <v>-70000</v>
      </c>
      <c r="H28" s="19">
        <f t="shared" si="0"/>
        <v>-60000</v>
      </c>
      <c r="I28" s="19">
        <f t="shared" si="0"/>
        <v>-50000</v>
      </c>
      <c r="J28" s="19">
        <f t="shared" si="0"/>
        <v>-40000</v>
      </c>
      <c r="K28" s="19">
        <f t="shared" si="0"/>
        <v>-30000</v>
      </c>
      <c r="L28" s="19">
        <f t="shared" si="0"/>
        <v>-20000</v>
      </c>
      <c r="M28" s="19">
        <f t="shared" si="0"/>
        <v>0</v>
      </c>
      <c r="N28" s="19">
        <f t="shared" si="0"/>
        <v>20000</v>
      </c>
      <c r="O28" s="19">
        <f t="shared" si="0"/>
        <v>40000</v>
      </c>
      <c r="P28" s="19">
        <f t="shared" si="0"/>
        <v>60000</v>
      </c>
      <c r="Q28" s="19">
        <f t="shared" si="0"/>
        <v>80000</v>
      </c>
      <c r="R28" s="19">
        <f t="shared" si="0"/>
        <v>105000</v>
      </c>
      <c r="S28" s="19">
        <f t="shared" si="0"/>
        <v>130000</v>
      </c>
    </row>
    <row r="29" spans="1:19" x14ac:dyDescent="0.25">
      <c r="B29">
        <v>100000</v>
      </c>
      <c r="C29" s="18"/>
      <c r="D29" s="19">
        <f t="shared" si="0"/>
        <v>-80000</v>
      </c>
      <c r="E29" s="19">
        <f t="shared" si="0"/>
        <v>-70000</v>
      </c>
      <c r="F29" s="19">
        <f t="shared" si="0"/>
        <v>-60000</v>
      </c>
      <c r="G29" s="19">
        <f t="shared" si="0"/>
        <v>-50000</v>
      </c>
      <c r="H29" s="19">
        <f t="shared" si="0"/>
        <v>-40000</v>
      </c>
      <c r="I29" s="19">
        <f t="shared" si="0"/>
        <v>-30000</v>
      </c>
      <c r="J29" s="19">
        <f t="shared" si="0"/>
        <v>-20000</v>
      </c>
      <c r="K29" s="19">
        <f t="shared" si="0"/>
        <v>-10000</v>
      </c>
      <c r="L29" s="19">
        <f t="shared" si="0"/>
        <v>0</v>
      </c>
      <c r="M29" s="19">
        <f t="shared" si="0"/>
        <v>20000</v>
      </c>
      <c r="N29" s="19">
        <f t="shared" si="0"/>
        <v>40000</v>
      </c>
      <c r="O29" s="19">
        <f t="shared" si="0"/>
        <v>60000</v>
      </c>
      <c r="P29" s="19">
        <f t="shared" si="0"/>
        <v>80000</v>
      </c>
      <c r="Q29" s="19">
        <f t="shared" si="0"/>
        <v>100000</v>
      </c>
      <c r="R29" s="19">
        <f t="shared" si="0"/>
        <v>125000</v>
      </c>
      <c r="S29" s="19">
        <f t="shared" si="0"/>
        <v>150000</v>
      </c>
    </row>
    <row r="30" spans="1:19" x14ac:dyDescent="0.25">
      <c r="B30">
        <v>90000</v>
      </c>
      <c r="C30" s="18"/>
      <c r="D30" s="19">
        <f t="shared" si="0"/>
        <v>-70000</v>
      </c>
      <c r="E30" s="19">
        <f t="shared" si="0"/>
        <v>-60000</v>
      </c>
      <c r="F30" s="19">
        <f t="shared" si="0"/>
        <v>-50000</v>
      </c>
      <c r="G30" s="19">
        <f t="shared" si="0"/>
        <v>-40000</v>
      </c>
      <c r="H30" s="19">
        <f t="shared" si="0"/>
        <v>-30000</v>
      </c>
      <c r="I30" s="19">
        <f t="shared" si="0"/>
        <v>-20000</v>
      </c>
      <c r="J30" s="19">
        <f t="shared" si="0"/>
        <v>-10000</v>
      </c>
      <c r="K30" s="19">
        <f t="shared" si="0"/>
        <v>0</v>
      </c>
      <c r="L30" s="19">
        <f t="shared" si="0"/>
        <v>10000</v>
      </c>
      <c r="M30" s="19">
        <f t="shared" si="0"/>
        <v>30000</v>
      </c>
      <c r="N30" s="19">
        <f t="shared" si="0"/>
        <v>50000</v>
      </c>
      <c r="O30" s="19">
        <f t="shared" si="0"/>
        <v>70000</v>
      </c>
      <c r="P30" s="19">
        <f t="shared" si="0"/>
        <v>90000</v>
      </c>
      <c r="Q30" s="19">
        <f t="shared" si="0"/>
        <v>110000</v>
      </c>
      <c r="R30" s="19">
        <f t="shared" si="0"/>
        <v>135000</v>
      </c>
      <c r="S30" s="19">
        <f t="shared" si="0"/>
        <v>160000</v>
      </c>
    </row>
    <row r="31" spans="1:19" x14ac:dyDescent="0.25">
      <c r="B31">
        <v>80000</v>
      </c>
      <c r="C31" s="18"/>
      <c r="D31" s="19">
        <f t="shared" si="0"/>
        <v>-60000</v>
      </c>
      <c r="E31" s="19">
        <f t="shared" si="0"/>
        <v>-50000</v>
      </c>
      <c r="F31" s="19">
        <f t="shared" si="0"/>
        <v>-40000</v>
      </c>
      <c r="G31" s="19">
        <f t="shared" si="0"/>
        <v>-30000</v>
      </c>
      <c r="H31" s="19">
        <f t="shared" si="0"/>
        <v>-20000</v>
      </c>
      <c r="I31" s="19">
        <f t="shared" si="0"/>
        <v>-10000</v>
      </c>
      <c r="J31" s="19">
        <f t="shared" si="0"/>
        <v>0</v>
      </c>
      <c r="K31" s="19">
        <f t="shared" si="0"/>
        <v>10000</v>
      </c>
      <c r="L31" s="19">
        <f t="shared" si="0"/>
        <v>20000</v>
      </c>
      <c r="M31" s="19">
        <f t="shared" si="0"/>
        <v>40000</v>
      </c>
      <c r="N31" s="19">
        <f t="shared" si="0"/>
        <v>60000</v>
      </c>
      <c r="O31" s="19">
        <f t="shared" si="0"/>
        <v>80000</v>
      </c>
      <c r="P31" s="19">
        <f t="shared" si="0"/>
        <v>100000</v>
      </c>
      <c r="Q31" s="19">
        <f t="shared" si="0"/>
        <v>120000</v>
      </c>
      <c r="R31" s="19">
        <f t="shared" si="0"/>
        <v>145000</v>
      </c>
      <c r="S31" s="19">
        <f t="shared" si="0"/>
        <v>170000</v>
      </c>
    </row>
    <row r="32" spans="1:19" x14ac:dyDescent="0.25">
      <c r="B32">
        <v>70000</v>
      </c>
      <c r="C32" s="18"/>
      <c r="D32" s="19">
        <f t="shared" si="0"/>
        <v>-50000</v>
      </c>
      <c r="E32" s="19">
        <f t="shared" si="0"/>
        <v>-40000</v>
      </c>
      <c r="F32" s="19">
        <f t="shared" si="0"/>
        <v>-30000</v>
      </c>
      <c r="G32" s="19">
        <f t="shared" si="0"/>
        <v>-20000</v>
      </c>
      <c r="H32" s="19">
        <f t="shared" si="0"/>
        <v>-10000</v>
      </c>
      <c r="I32" s="19">
        <f t="shared" si="0"/>
        <v>0</v>
      </c>
      <c r="J32" s="19">
        <f t="shared" si="0"/>
        <v>10000</v>
      </c>
      <c r="K32" s="19">
        <f t="shared" si="0"/>
        <v>20000</v>
      </c>
      <c r="L32" s="19">
        <f t="shared" si="0"/>
        <v>30000</v>
      </c>
      <c r="M32" s="19">
        <f t="shared" si="0"/>
        <v>50000</v>
      </c>
      <c r="N32" s="19">
        <f t="shared" si="0"/>
        <v>70000</v>
      </c>
      <c r="O32" s="19">
        <f t="shared" si="0"/>
        <v>90000</v>
      </c>
      <c r="P32" s="19">
        <f t="shared" si="0"/>
        <v>110000</v>
      </c>
      <c r="Q32" s="19">
        <f t="shared" si="0"/>
        <v>130000</v>
      </c>
      <c r="R32" s="19">
        <f t="shared" si="0"/>
        <v>155000</v>
      </c>
      <c r="S32" s="19">
        <f t="shared" si="0"/>
        <v>180000</v>
      </c>
    </row>
    <row r="33" spans="2:19" x14ac:dyDescent="0.25">
      <c r="B33">
        <v>60000</v>
      </c>
      <c r="C33" s="18"/>
      <c r="D33" s="19">
        <f t="shared" si="0"/>
        <v>-40000</v>
      </c>
      <c r="E33" s="19">
        <f t="shared" si="0"/>
        <v>-30000</v>
      </c>
      <c r="F33" s="19">
        <f t="shared" si="0"/>
        <v>-20000</v>
      </c>
      <c r="G33" s="19">
        <f t="shared" si="0"/>
        <v>-10000</v>
      </c>
      <c r="H33" s="19">
        <f t="shared" si="0"/>
        <v>0</v>
      </c>
      <c r="I33" s="19">
        <f t="shared" si="0"/>
        <v>10000</v>
      </c>
      <c r="J33" s="19">
        <f t="shared" si="0"/>
        <v>20000</v>
      </c>
      <c r="K33" s="19">
        <f t="shared" si="0"/>
        <v>30000</v>
      </c>
      <c r="L33" s="19">
        <f t="shared" si="0"/>
        <v>40000</v>
      </c>
      <c r="M33" s="19">
        <f t="shared" si="0"/>
        <v>60000</v>
      </c>
      <c r="N33" s="19">
        <f t="shared" si="0"/>
        <v>80000</v>
      </c>
      <c r="O33" s="19">
        <f t="shared" si="0"/>
        <v>100000</v>
      </c>
      <c r="P33" s="19">
        <f t="shared" si="0"/>
        <v>120000</v>
      </c>
      <c r="Q33" s="19">
        <f t="shared" si="0"/>
        <v>140000</v>
      </c>
      <c r="R33" s="19">
        <f t="shared" si="0"/>
        <v>165000</v>
      </c>
      <c r="S33" s="19">
        <f t="shared" si="0"/>
        <v>190000</v>
      </c>
    </row>
    <row r="34" spans="2:19" x14ac:dyDescent="0.25">
      <c r="B34">
        <v>50000</v>
      </c>
      <c r="C34" s="18"/>
      <c r="D34" s="19">
        <f t="shared" si="0"/>
        <v>-30000</v>
      </c>
      <c r="E34" s="19">
        <f t="shared" si="0"/>
        <v>-20000</v>
      </c>
      <c r="F34" s="19">
        <f t="shared" si="0"/>
        <v>-10000</v>
      </c>
      <c r="G34" s="19">
        <f t="shared" si="0"/>
        <v>0</v>
      </c>
      <c r="H34" s="19">
        <f t="shared" si="0"/>
        <v>10000</v>
      </c>
      <c r="I34" s="19">
        <f t="shared" si="0"/>
        <v>20000</v>
      </c>
      <c r="J34" s="19">
        <f t="shared" si="0"/>
        <v>30000</v>
      </c>
      <c r="K34" s="19">
        <f t="shared" si="0"/>
        <v>40000</v>
      </c>
      <c r="L34" s="19">
        <f t="shared" si="0"/>
        <v>50000</v>
      </c>
      <c r="M34" s="19">
        <f t="shared" si="0"/>
        <v>70000</v>
      </c>
      <c r="N34" s="19">
        <f t="shared" si="0"/>
        <v>90000</v>
      </c>
      <c r="O34" s="19">
        <f t="shared" si="0"/>
        <v>110000</v>
      </c>
      <c r="P34" s="19">
        <f t="shared" si="0"/>
        <v>130000</v>
      </c>
      <c r="Q34" s="19">
        <f t="shared" si="0"/>
        <v>150000</v>
      </c>
      <c r="R34" s="19">
        <f t="shared" si="0"/>
        <v>175000</v>
      </c>
      <c r="S34" s="19">
        <f t="shared" si="0"/>
        <v>200000</v>
      </c>
    </row>
    <row r="35" spans="2:19" x14ac:dyDescent="0.25">
      <c r="B35">
        <v>40000</v>
      </c>
      <c r="C35" s="18"/>
      <c r="D35" s="19">
        <f t="shared" si="0"/>
        <v>-20000</v>
      </c>
      <c r="E35" s="19">
        <f t="shared" si="0"/>
        <v>-10000</v>
      </c>
      <c r="F35" s="19">
        <f t="shared" si="0"/>
        <v>0</v>
      </c>
      <c r="G35" s="19">
        <f t="shared" si="0"/>
        <v>10000</v>
      </c>
      <c r="H35" s="19">
        <f t="shared" si="0"/>
        <v>20000</v>
      </c>
      <c r="I35" s="19">
        <f t="shared" si="0"/>
        <v>30000</v>
      </c>
      <c r="J35" s="19">
        <f t="shared" si="0"/>
        <v>40000</v>
      </c>
      <c r="K35" s="19">
        <f t="shared" si="0"/>
        <v>50000</v>
      </c>
      <c r="L35" s="19">
        <f t="shared" si="0"/>
        <v>60000</v>
      </c>
      <c r="M35" s="19">
        <f t="shared" si="0"/>
        <v>80000</v>
      </c>
      <c r="N35" s="19">
        <f t="shared" si="0"/>
        <v>100000</v>
      </c>
      <c r="O35" s="19">
        <f t="shared" si="0"/>
        <v>120000</v>
      </c>
      <c r="P35" s="19">
        <f t="shared" si="0"/>
        <v>140000</v>
      </c>
      <c r="Q35" s="19">
        <f t="shared" si="0"/>
        <v>160000</v>
      </c>
      <c r="R35" s="19">
        <f t="shared" si="0"/>
        <v>185000</v>
      </c>
      <c r="S35" s="19">
        <f t="shared" si="0"/>
        <v>210000</v>
      </c>
    </row>
    <row r="36" spans="2:19" x14ac:dyDescent="0.25">
      <c r="B36">
        <v>30000</v>
      </c>
      <c r="C36" s="18"/>
      <c r="D36" s="19">
        <f t="shared" si="0"/>
        <v>-10000</v>
      </c>
      <c r="E36" s="19">
        <f t="shared" si="0"/>
        <v>0</v>
      </c>
      <c r="F36" s="19">
        <f t="shared" si="0"/>
        <v>10000</v>
      </c>
      <c r="G36" s="19">
        <f t="shared" si="0"/>
        <v>20000</v>
      </c>
      <c r="H36" s="19">
        <f t="shared" si="0"/>
        <v>30000</v>
      </c>
      <c r="I36" s="19">
        <f t="shared" si="0"/>
        <v>40000</v>
      </c>
      <c r="J36" s="19">
        <f t="shared" si="0"/>
        <v>50000</v>
      </c>
      <c r="K36" s="19">
        <f t="shared" si="0"/>
        <v>60000</v>
      </c>
      <c r="L36" s="19">
        <f t="shared" si="0"/>
        <v>70000</v>
      </c>
      <c r="M36" s="19">
        <f t="shared" si="0"/>
        <v>90000</v>
      </c>
      <c r="N36" s="19">
        <f t="shared" si="0"/>
        <v>110000</v>
      </c>
      <c r="O36" s="19">
        <f t="shared" si="0"/>
        <v>130000</v>
      </c>
      <c r="P36" s="19">
        <f t="shared" si="0"/>
        <v>150000</v>
      </c>
      <c r="Q36" s="19">
        <f t="shared" si="0"/>
        <v>170000</v>
      </c>
      <c r="R36" s="19">
        <f t="shared" si="0"/>
        <v>195000</v>
      </c>
      <c r="S36" s="19">
        <f t="shared" si="0"/>
        <v>220000</v>
      </c>
    </row>
    <row r="37" spans="2:19" x14ac:dyDescent="0.25">
      <c r="B37">
        <v>20000</v>
      </c>
      <c r="C37" s="18"/>
      <c r="D37" s="19">
        <f t="shared" si="0"/>
        <v>0</v>
      </c>
      <c r="E37" s="19">
        <f t="shared" si="0"/>
        <v>10000</v>
      </c>
      <c r="F37" s="19">
        <f t="shared" si="0"/>
        <v>20000</v>
      </c>
      <c r="G37" s="19">
        <f t="shared" si="0"/>
        <v>30000</v>
      </c>
      <c r="H37" s="19">
        <f t="shared" si="0"/>
        <v>40000</v>
      </c>
      <c r="I37" s="19">
        <f t="shared" si="0"/>
        <v>50000</v>
      </c>
      <c r="J37" s="19">
        <f t="shared" si="0"/>
        <v>60000</v>
      </c>
      <c r="K37" s="19">
        <f t="shared" si="0"/>
        <v>70000</v>
      </c>
      <c r="L37" s="19">
        <f t="shared" si="0"/>
        <v>80000</v>
      </c>
      <c r="M37" s="19">
        <f t="shared" si="0"/>
        <v>100000</v>
      </c>
      <c r="N37" s="19">
        <f t="shared" si="0"/>
        <v>120000</v>
      </c>
      <c r="O37" s="19">
        <f t="shared" si="0"/>
        <v>140000</v>
      </c>
      <c r="P37" s="19">
        <f t="shared" si="0"/>
        <v>160000</v>
      </c>
      <c r="Q37" s="19">
        <f t="shared" si="0"/>
        <v>180000</v>
      </c>
      <c r="R37" s="19">
        <f t="shared" si="0"/>
        <v>205000</v>
      </c>
      <c r="S37" s="19">
        <f t="shared" si="0"/>
        <v>230000</v>
      </c>
    </row>
    <row r="38" spans="2:19" x14ac:dyDescent="0.25">
      <c r="B38">
        <v>10000</v>
      </c>
      <c r="C38" s="18"/>
      <c r="D38" s="19">
        <f>D$41-$B38</f>
        <v>10000</v>
      </c>
      <c r="E38" s="19">
        <f t="shared" si="0"/>
        <v>20000</v>
      </c>
      <c r="F38" s="19">
        <f t="shared" si="0"/>
        <v>30000</v>
      </c>
      <c r="G38" s="19">
        <f t="shared" si="0"/>
        <v>40000</v>
      </c>
      <c r="H38" s="19">
        <f t="shared" si="0"/>
        <v>50000</v>
      </c>
      <c r="I38" s="19">
        <f t="shared" si="0"/>
        <v>60000</v>
      </c>
      <c r="J38" s="19">
        <f t="shared" si="0"/>
        <v>70000</v>
      </c>
      <c r="K38" s="19">
        <f t="shared" si="0"/>
        <v>80000</v>
      </c>
      <c r="L38" s="19">
        <f t="shared" si="0"/>
        <v>90000</v>
      </c>
      <c r="M38" s="19">
        <f t="shared" si="0"/>
        <v>110000</v>
      </c>
      <c r="N38" s="19">
        <f t="shared" si="0"/>
        <v>130000</v>
      </c>
      <c r="O38" s="19">
        <f t="shared" si="0"/>
        <v>150000</v>
      </c>
      <c r="P38" s="19">
        <f t="shared" si="0"/>
        <v>170000</v>
      </c>
      <c r="Q38" s="19">
        <f t="shared" si="0"/>
        <v>190000</v>
      </c>
      <c r="R38" s="19">
        <f t="shared" si="0"/>
        <v>215000</v>
      </c>
      <c r="S38" s="19">
        <f>S$41-$B38</f>
        <v>240000</v>
      </c>
    </row>
    <row r="39" spans="2:19" x14ac:dyDescent="0.25">
      <c r="C39" s="20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1" spans="2:19" x14ac:dyDescent="0.25">
      <c r="D41">
        <v>20000</v>
      </c>
      <c r="E41">
        <v>30000</v>
      </c>
      <c r="F41">
        <v>40000</v>
      </c>
      <c r="G41">
        <v>50000</v>
      </c>
      <c r="H41">
        <v>60000</v>
      </c>
      <c r="I41">
        <v>70000</v>
      </c>
      <c r="J41">
        <v>80000</v>
      </c>
      <c r="K41">
        <v>90000</v>
      </c>
      <c r="L41">
        <v>100000</v>
      </c>
      <c r="M41" s="16">
        <v>120000</v>
      </c>
      <c r="N41" s="16">
        <v>140000</v>
      </c>
      <c r="O41" s="16">
        <v>160000</v>
      </c>
      <c r="P41" s="16">
        <v>180000</v>
      </c>
      <c r="Q41" s="16">
        <v>200000</v>
      </c>
      <c r="R41" s="16">
        <v>225000</v>
      </c>
      <c r="S41" s="16">
        <v>250000</v>
      </c>
    </row>
  </sheetData>
  <conditionalFormatting sqref="M21:S2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Grid</vt:lpstr>
      <vt:lpstr>Calculations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</dc:creator>
  <cp:lastModifiedBy>bobbi</cp:lastModifiedBy>
  <dcterms:created xsi:type="dcterms:W3CDTF">2018-04-09T16:49:13Z</dcterms:created>
  <dcterms:modified xsi:type="dcterms:W3CDTF">2018-12-12T12:47:14Z</dcterms:modified>
</cp:coreProperties>
</file>